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X:\35R07機器導入\R7補正_Webアップファイル\アップ用ファイル\●R7補正機器事業_計画申請書類フォーマット等\"/>
    </mc:Choice>
  </mc:AlternateContent>
  <xr:revisionPtr revIDLastSave="0" documentId="13_ncr:1_{C0E24915-21DA-4C49-86CF-5DA5201550A3}" xr6:coauthVersionLast="47" xr6:coauthVersionMax="47" xr10:uidLastSave="{00000000-0000-0000-0000-000000000000}"/>
  <bookViews>
    <workbookView xWindow="3960" yWindow="0" windowWidth="19935" windowHeight="15480" tabRatio="693" xr2:uid="{00000000-000D-0000-FFFF-FFFF00000000}"/>
  </bookViews>
  <sheets>
    <sheet name="船内機別添　１．4モード燃料消費量の比較" sheetId="84" r:id="rId1"/>
    <sheet name="船内機別添　２．連続出力時燃料消費量の比較" sheetId="97" r:id="rId2"/>
    <sheet name="船内機別添　３．経年劣化" sheetId="87" r:id="rId3"/>
    <sheet name="船外機様式" sheetId="98" r:id="rId4"/>
    <sheet name="船外機様式(2機→1機)" sheetId="99" r:id="rId5"/>
    <sheet name="船外機様式(2機→2機) " sheetId="96" r:id="rId6"/>
    <sheet name="発電機様式" sheetId="89" r:id="rId7"/>
    <sheet name="LED様式" sheetId="82" r:id="rId8"/>
    <sheet name="昆布乾燥機様式" sheetId="93" r:id="rId9"/>
    <sheet name="その他の機器" sheetId="81" r:id="rId10"/>
  </sheets>
  <definedNames>
    <definedName name="_xlnm.Print_Area" localSheetId="9">その他の機器!$B$1:$I$26</definedName>
    <definedName name="_xlnm.Print_Area" localSheetId="3">船外機様式!$B$1:$L$39</definedName>
    <definedName name="_xlnm.Print_Area" localSheetId="4">'船外機様式(2機→1機)'!$B$1:$L$39</definedName>
    <definedName name="_xlnm.Print_Area" localSheetId="5">'船外機様式(2機→2機) '!$B$1:$M$37</definedName>
    <definedName name="_xlnm.Print_Area" localSheetId="0">'船内機別添　１．4モード燃料消費量の比較'!$B$1:$L$37</definedName>
    <definedName name="_xlnm.Print_Area" localSheetId="1">'船内機別添　２．連続出力時燃料消費量の比較'!$B$1:$L$37</definedName>
    <definedName name="_xlnm.Print_Area" localSheetId="2">'船内機別添　３．経年劣化'!$B$1:$L$39</definedName>
    <definedName name="_xlnm.Print_Area" localSheetId="6">発電機様式!$B$1:$P$37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99" l="1"/>
  <c r="K10" i="99"/>
  <c r="L10" i="99" s="1"/>
  <c r="K9" i="99"/>
  <c r="K7" i="99"/>
  <c r="L7" i="99" s="1"/>
  <c r="K10" i="98"/>
  <c r="K9" i="98"/>
  <c r="L9" i="98" s="1"/>
  <c r="K8" i="98"/>
  <c r="K7" i="98"/>
  <c r="L7" i="98" s="1"/>
  <c r="J10" i="97"/>
  <c r="K9" i="97"/>
  <c r="J9" i="97"/>
  <c r="J8" i="97"/>
  <c r="J7" i="97"/>
  <c r="K7" i="97" s="1"/>
  <c r="K6" i="96"/>
  <c r="K8" i="96"/>
  <c r="K12" i="96"/>
  <c r="K10" i="96"/>
  <c r="L10" i="96" s="1"/>
  <c r="K7" i="93"/>
  <c r="K9" i="93"/>
  <c r="K11" i="93"/>
  <c r="K10" i="93"/>
  <c r="K8" i="93"/>
  <c r="L6" i="96" l="1"/>
  <c r="K12" i="93"/>
  <c r="L7" i="93"/>
  <c r="H6" i="81"/>
  <c r="J9" i="84"/>
  <c r="E19" i="82" l="1"/>
  <c r="D19" i="82"/>
  <c r="J10" i="84"/>
  <c r="K9" i="84" s="1"/>
  <c r="M11" i="89" l="1"/>
  <c r="N11" i="89" s="1"/>
  <c r="M10" i="89"/>
  <c r="N10" i="89" s="1"/>
  <c r="M9" i="89"/>
  <c r="N9" i="89" s="1"/>
  <c r="M8" i="89"/>
  <c r="N8" i="89" s="1"/>
  <c r="F19" i="82"/>
  <c r="G19" i="82"/>
  <c r="D20" i="82"/>
  <c r="J8" i="84"/>
  <c r="J7" i="84"/>
  <c r="K7" i="84" l="1"/>
  <c r="F20" i="82"/>
  <c r="O8" i="89"/>
  <c r="O10" i="89"/>
</calcChain>
</file>

<file path=xl/sharedStrings.xml><?xml version="1.0" encoding="utf-8"?>
<sst xmlns="http://schemas.openxmlformats.org/spreadsheetml/2006/main" count="435" uniqueCount="180">
  <si>
    <t>備　　　考</t>
    <rPh sb="0" eb="1">
      <t>ソノウ</t>
    </rPh>
    <rPh sb="4" eb="5">
      <t>コウ</t>
    </rPh>
    <phoneticPr fontId="1"/>
  </si>
  <si>
    <t>備　考</t>
    <rPh sb="0" eb="1">
      <t>ビン</t>
    </rPh>
    <rPh sb="2" eb="3">
      <t>コウ</t>
    </rPh>
    <phoneticPr fontId="1"/>
  </si>
  <si>
    <t>導入機器</t>
    <rPh sb="0" eb="2">
      <t>ドウニュウ</t>
    </rPh>
    <rPh sb="2" eb="4">
      <t>キキ</t>
    </rPh>
    <phoneticPr fontId="1"/>
  </si>
  <si>
    <t>被代替機器</t>
    <rPh sb="0" eb="5">
      <t>ヒダイガエキキ</t>
    </rPh>
    <phoneticPr fontId="1"/>
  </si>
  <si>
    <t>導入前合計</t>
    <rPh sb="0" eb="3">
      <t>ドウニュウマエ</t>
    </rPh>
    <rPh sb="3" eb="5">
      <t>ゴウケイ</t>
    </rPh>
    <phoneticPr fontId="1"/>
  </si>
  <si>
    <t>導入後合計</t>
    <rPh sb="0" eb="3">
      <t>ドウニュウゴ</t>
    </rPh>
    <rPh sb="3" eb="5">
      <t>ゴウケイ</t>
    </rPh>
    <phoneticPr fontId="1"/>
  </si>
  <si>
    <t>使用燃料</t>
    <rPh sb="0" eb="2">
      <t>シヨウ</t>
    </rPh>
    <rPh sb="2" eb="4">
      <t>ネンリョウ</t>
    </rPh>
    <phoneticPr fontId="1"/>
  </si>
  <si>
    <t>ガソリン</t>
    <phoneticPr fontId="1"/>
  </si>
  <si>
    <t>灯　油</t>
    <rPh sb="0" eb="1">
      <t>ヒ</t>
    </rPh>
    <rPh sb="2" eb="3">
      <t>アブラ</t>
    </rPh>
    <phoneticPr fontId="1"/>
  </si>
  <si>
    <t>原油換算数</t>
    <rPh sb="0" eb="2">
      <t>ゲンユ</t>
    </rPh>
    <rPh sb="2" eb="4">
      <t>カンサン</t>
    </rPh>
    <rPh sb="4" eb="5">
      <t>スウ</t>
    </rPh>
    <phoneticPr fontId="1"/>
  </si>
  <si>
    <t>軽　油</t>
    <rPh sb="0" eb="1">
      <t>ケイ</t>
    </rPh>
    <rPh sb="2" eb="3">
      <t>アブラ</t>
    </rPh>
    <phoneticPr fontId="1"/>
  </si>
  <si>
    <t>A重油</t>
    <rPh sb="1" eb="3">
      <t>ジュウユ</t>
    </rPh>
    <phoneticPr fontId="1"/>
  </si>
  <si>
    <t>・潤滑油については、燃料でないことから上記の証明に入れていません。</t>
    <rPh sb="1" eb="4">
      <t>ジュンカツユ</t>
    </rPh>
    <rPh sb="10" eb="12">
      <t>ネンリョウ</t>
    </rPh>
    <rPh sb="19" eb="21">
      <t>ジョウキ</t>
    </rPh>
    <rPh sb="22" eb="24">
      <t>ショウメイ</t>
    </rPh>
    <rPh sb="25" eb="26">
      <t>イ</t>
    </rPh>
    <phoneticPr fontId="1"/>
  </si>
  <si>
    <t>・本事業の条件に拘わらず、地域等で出力制限等がある場合にはご留意・遵守をお願いします。</t>
    <rPh sb="1" eb="2">
      <t>ホン</t>
    </rPh>
    <rPh sb="2" eb="4">
      <t>ジギョウ</t>
    </rPh>
    <rPh sb="5" eb="7">
      <t>ジョウケン</t>
    </rPh>
    <rPh sb="8" eb="9">
      <t>カカ</t>
    </rPh>
    <rPh sb="13" eb="15">
      <t>チイキ</t>
    </rPh>
    <rPh sb="15" eb="16">
      <t>トウ</t>
    </rPh>
    <rPh sb="17" eb="19">
      <t>シュツリョク</t>
    </rPh>
    <rPh sb="19" eb="21">
      <t>セイゲン</t>
    </rPh>
    <rPh sb="21" eb="22">
      <t>トウ</t>
    </rPh>
    <rPh sb="25" eb="27">
      <t>バアイ</t>
    </rPh>
    <rPh sb="30" eb="32">
      <t>リュウイ</t>
    </rPh>
    <rPh sb="33" eb="35">
      <t>ジュンシュ</t>
    </rPh>
    <rPh sb="37" eb="38">
      <t>ネガ</t>
    </rPh>
    <phoneticPr fontId="1"/>
  </si>
  <si>
    <t>なお、本紙の内容に事実と異なることがある場合には、認定を取り消されても異議申し立ては一切致しません。</t>
    <phoneticPr fontId="1"/>
  </si>
  <si>
    <t>導入区分</t>
    <rPh sb="0" eb="2">
      <t>ドウニュウ</t>
    </rPh>
    <rPh sb="2" eb="4">
      <t>クブン</t>
    </rPh>
    <phoneticPr fontId="1"/>
  </si>
  <si>
    <t>導入前</t>
    <rPh sb="0" eb="3">
      <t>ドウニュウマエ</t>
    </rPh>
    <phoneticPr fontId="1"/>
  </si>
  <si>
    <t>導入後</t>
    <rPh sb="0" eb="2">
      <t>ドウニュウ</t>
    </rPh>
    <rPh sb="2" eb="3">
      <t>アト</t>
    </rPh>
    <phoneticPr fontId="1"/>
  </si>
  <si>
    <t>一般社団法人　漁業経営安定化推進協会</t>
    <rPh sb="0" eb="2">
      <t>イッパン</t>
    </rPh>
    <rPh sb="2" eb="6">
      <t>シャダンホウジン</t>
    </rPh>
    <rPh sb="7" eb="9">
      <t>ギョギョウ</t>
    </rPh>
    <rPh sb="9" eb="11">
      <t>ケイエイ</t>
    </rPh>
    <rPh sb="11" eb="14">
      <t>アンテイカ</t>
    </rPh>
    <rPh sb="14" eb="16">
      <t>スイシン</t>
    </rPh>
    <rPh sb="16" eb="18">
      <t>キョウカイ</t>
    </rPh>
    <phoneticPr fontId="1"/>
  </si>
  <si>
    <t>備　考</t>
    <rPh sb="0" eb="1">
      <t>ソノウ</t>
    </rPh>
    <rPh sb="2" eb="3">
      <t>コウ</t>
    </rPh>
    <phoneticPr fontId="1"/>
  </si>
  <si>
    <t>③機関名称</t>
    <rPh sb="1" eb="3">
      <t>キカン</t>
    </rPh>
    <rPh sb="3" eb="5">
      <t>メイショウ</t>
    </rPh>
    <phoneticPr fontId="1"/>
  </si>
  <si>
    <t>　　計算結果は小数点３位を四捨五入し、２位まで記載すること。</t>
    <phoneticPr fontId="1"/>
  </si>
  <si>
    <t>1/4負荷
(a)</t>
    <rPh sb="3" eb="5">
      <t>フカ</t>
    </rPh>
    <phoneticPr fontId="1"/>
  </si>
  <si>
    <t>2/4負荷
(b)</t>
    <rPh sb="3" eb="5">
      <t>フカ</t>
    </rPh>
    <phoneticPr fontId="1"/>
  </si>
  <si>
    <t>3/4負荷
(c)</t>
    <rPh sb="3" eb="5">
      <t>フカ</t>
    </rPh>
    <phoneticPr fontId="1"/>
  </si>
  <si>
    <t>4/4負荷
(d)</t>
    <rPh sb="3" eb="5">
      <t>フカ</t>
    </rPh>
    <phoneticPr fontId="1"/>
  </si>
  <si>
    <t>※１　被代替機関に貼り付けられている管理銘板（右図参照）に打刻されている番号を記入する。</t>
    <rPh sb="3" eb="4">
      <t>ヒ</t>
    </rPh>
    <rPh sb="4" eb="6">
      <t>ダイタイ</t>
    </rPh>
    <rPh sb="6" eb="8">
      <t>キカン</t>
    </rPh>
    <rPh sb="9" eb="10">
      <t>ハ</t>
    </rPh>
    <rPh sb="11" eb="12">
      <t>ツ</t>
    </rPh>
    <rPh sb="18" eb="20">
      <t>カンリ</t>
    </rPh>
    <rPh sb="20" eb="21">
      <t>メイ</t>
    </rPh>
    <rPh sb="21" eb="22">
      <t>バン</t>
    </rPh>
    <rPh sb="23" eb="24">
      <t>ミギ</t>
    </rPh>
    <rPh sb="24" eb="25">
      <t>ズ</t>
    </rPh>
    <rPh sb="25" eb="27">
      <t>サンショウ</t>
    </rPh>
    <rPh sb="29" eb="31">
      <t>ダコク</t>
    </rPh>
    <rPh sb="36" eb="38">
      <t>バンゴウ</t>
    </rPh>
    <rPh sb="39" eb="41">
      <t>キニュウ</t>
    </rPh>
    <phoneticPr fontId="1"/>
  </si>
  <si>
    <t>※１　4モード燃料消費率は、(a)1/4負荷燃料消費率×0.3＋(b)2/4負荷燃料消費率×0.3＋(c)3/4負荷燃料消費率×0.25＋(d)4/4負荷燃料消費率×0.05により算出。</t>
    <rPh sb="7" eb="9">
      <t>ネンリョウ</t>
    </rPh>
    <rPh sb="9" eb="11">
      <t>ショウヒ</t>
    </rPh>
    <rPh sb="11" eb="12">
      <t>リツ</t>
    </rPh>
    <rPh sb="20" eb="22">
      <t>フカ</t>
    </rPh>
    <rPh sb="22" eb="24">
      <t>ネンリョウ</t>
    </rPh>
    <rPh sb="24" eb="26">
      <t>ショウヒ</t>
    </rPh>
    <rPh sb="26" eb="27">
      <t>リツ</t>
    </rPh>
    <rPh sb="38" eb="40">
      <t>フカ</t>
    </rPh>
    <rPh sb="40" eb="42">
      <t>ネンリョウ</t>
    </rPh>
    <rPh sb="42" eb="44">
      <t>ショウヒ</t>
    </rPh>
    <rPh sb="44" eb="45">
      <t>リツ</t>
    </rPh>
    <rPh sb="56" eb="58">
      <t>フカ</t>
    </rPh>
    <rPh sb="58" eb="60">
      <t>ネンリョウ</t>
    </rPh>
    <rPh sb="60" eb="62">
      <t>ショウヒ</t>
    </rPh>
    <rPh sb="62" eb="63">
      <t>リツ</t>
    </rPh>
    <rPh sb="75" eb="77">
      <t>フカ</t>
    </rPh>
    <rPh sb="77" eb="79">
      <t>ネンリョウ</t>
    </rPh>
    <rPh sb="79" eb="81">
      <t>ショウヒ</t>
    </rPh>
    <rPh sb="81" eb="82">
      <t>リツ</t>
    </rPh>
    <phoneticPr fontId="1"/>
  </si>
  <si>
    <t>※３　⑨省エネルギー効果（％）＝（⑧の欄の（導入前－導入後）÷導入前）</t>
    <rPh sb="19" eb="20">
      <t>ラン</t>
    </rPh>
    <rPh sb="22" eb="25">
      <t>ドウニュウマエ</t>
    </rPh>
    <rPh sb="26" eb="29">
      <t>ドウニュウゴ</t>
    </rPh>
    <rPh sb="31" eb="34">
      <t>ドウニュウマエ</t>
    </rPh>
    <phoneticPr fontId="1"/>
  </si>
  <si>
    <t>（株）A社</t>
    <rPh sb="0" eb="3">
      <t>カブ</t>
    </rPh>
    <rPh sb="4" eb="5">
      <t>シャ</t>
    </rPh>
    <phoneticPr fontId="1"/>
  </si>
  <si>
    <t>省エネ機器リスト
の該当番号</t>
    <rPh sb="0" eb="1">
      <t>ショウ</t>
    </rPh>
    <rPh sb="3" eb="5">
      <t>キキ</t>
    </rPh>
    <rPh sb="10" eb="12">
      <t>ガイトウ</t>
    </rPh>
    <rPh sb="12" eb="14">
      <t>バンゴウ</t>
    </rPh>
    <phoneticPr fontId="1"/>
  </si>
  <si>
    <t>6AB-C</t>
    <phoneticPr fontId="1"/>
  </si>
  <si>
    <t>6AB-CD</t>
    <phoneticPr fontId="1"/>
  </si>
  <si>
    <t>省エネ機器リストの
証書番号を記載</t>
    <rPh sb="0" eb="1">
      <t>ショウ</t>
    </rPh>
    <rPh sb="3" eb="5">
      <t>キキ</t>
    </rPh>
    <rPh sb="10" eb="12">
      <t>ショウショ</t>
    </rPh>
    <rPh sb="12" eb="14">
      <t>バンゴウ</t>
    </rPh>
    <rPh sb="15" eb="17">
      <t>キサイ</t>
    </rPh>
    <phoneticPr fontId="1"/>
  </si>
  <si>
    <t>6AB-CDE</t>
    <phoneticPr fontId="1"/>
  </si>
  <si>
    <t>3AB</t>
    <phoneticPr fontId="1"/>
  </si>
  <si>
    <t>3ABC</t>
    <phoneticPr fontId="1"/>
  </si>
  <si>
    <t>管理銘板の機関番号</t>
    <rPh sb="0" eb="2">
      <t>カンリ</t>
    </rPh>
    <rPh sb="2" eb="3">
      <t>メイ</t>
    </rPh>
    <rPh sb="3" eb="4">
      <t>バン</t>
    </rPh>
    <rPh sb="5" eb="7">
      <t>キカン</t>
    </rPh>
    <rPh sb="7" eb="9">
      <t>バンゴウ</t>
    </rPh>
    <phoneticPr fontId="1"/>
  </si>
  <si>
    <t>管理銘板の銘板番号</t>
    <rPh sb="0" eb="2">
      <t>カンリ</t>
    </rPh>
    <rPh sb="2" eb="3">
      <t>メイ</t>
    </rPh>
    <rPh sb="3" eb="4">
      <t>バン</t>
    </rPh>
    <rPh sb="5" eb="6">
      <t>メイ</t>
    </rPh>
    <rPh sb="6" eb="7">
      <t>イタ</t>
    </rPh>
    <rPh sb="7" eb="9">
      <t>バンゴウ</t>
    </rPh>
    <phoneticPr fontId="1"/>
  </si>
  <si>
    <t>（株）B社</t>
    <rPh sb="0" eb="3">
      <t>カブ</t>
    </rPh>
    <rPh sb="4" eb="5">
      <t>シャ</t>
    </rPh>
    <phoneticPr fontId="1"/>
  </si>
  <si>
    <t>AB40C</t>
    <phoneticPr fontId="1"/>
  </si>
  <si>
    <t>AB40F</t>
    <phoneticPr fontId="1"/>
  </si>
  <si>
    <t>6ZA-CE</t>
    <phoneticPr fontId="1"/>
  </si>
  <si>
    <t>6ZA-C</t>
    <phoneticPr fontId="1"/>
  </si>
  <si>
    <t>メタハラ灯10kW×6灯</t>
    <rPh sb="4" eb="5">
      <t>ヒ</t>
    </rPh>
    <rPh sb="11" eb="12">
      <t>ヒ</t>
    </rPh>
    <phoneticPr fontId="1"/>
  </si>
  <si>
    <t>LED灯200ｗ×200パネル</t>
    <rPh sb="3" eb="4">
      <t>ヒ</t>
    </rPh>
    <phoneticPr fontId="1"/>
  </si>
  <si>
    <t>6EFG-D</t>
    <phoneticPr fontId="1"/>
  </si>
  <si>
    <t>　　　計算結果は小数点３位を四捨五入し、２位まで記載すること。(0.74はガソリンの比重)</t>
    <rPh sb="42" eb="44">
      <t>ヒジュウ</t>
    </rPh>
    <phoneticPr fontId="1"/>
  </si>
  <si>
    <t>※１　4モード燃料消費率は、被代替機器・代替機器燃料消費率一覧表に記載された数字を記載。</t>
    <rPh sb="7" eb="9">
      <t>ネンリョウ</t>
    </rPh>
    <rPh sb="9" eb="11">
      <t>ショウヒ</t>
    </rPh>
    <rPh sb="11" eb="12">
      <t>リツ</t>
    </rPh>
    <rPh sb="33" eb="35">
      <t>キサイ</t>
    </rPh>
    <rPh sb="38" eb="40">
      <t>スウジ</t>
    </rPh>
    <rPh sb="41" eb="43">
      <t>キサイ</t>
    </rPh>
    <phoneticPr fontId="1"/>
  </si>
  <si>
    <t>※４　一覧表NO.は被代替機器・代替機器燃料消費率の一覧表NO.を記載すること</t>
    <rPh sb="3" eb="5">
      <t>イチラン</t>
    </rPh>
    <rPh sb="5" eb="6">
      <t>ヒョウ</t>
    </rPh>
    <rPh sb="10" eb="13">
      <t>ヒダイタイ</t>
    </rPh>
    <rPh sb="13" eb="15">
      <t>キキ</t>
    </rPh>
    <rPh sb="16" eb="18">
      <t>ダイタイ</t>
    </rPh>
    <rPh sb="18" eb="20">
      <t>キキ</t>
    </rPh>
    <rPh sb="20" eb="22">
      <t>ネンリョウ</t>
    </rPh>
    <rPh sb="22" eb="24">
      <t>ショウヒ</t>
    </rPh>
    <rPh sb="24" eb="25">
      <t>リツ</t>
    </rPh>
    <rPh sb="26" eb="28">
      <t>イチラン</t>
    </rPh>
    <rPh sb="28" eb="29">
      <t>ヒョウ</t>
    </rPh>
    <rPh sb="33" eb="35">
      <t>キサイ</t>
    </rPh>
    <phoneticPr fontId="1"/>
  </si>
  <si>
    <t>　　　 1/4負荷燃料消費率×0.15＋2/4負荷燃料消費率×0.15＋3/4負荷燃料消費率×0.5＋4/4負荷燃料消費率×0.2により算出して記載すること。</t>
    <phoneticPr fontId="1"/>
  </si>
  <si>
    <t>競争力強化型機器等導入緊急対策事業</t>
    <phoneticPr fontId="1"/>
  </si>
  <si>
    <t>船内機基準適合証明書　（１．被代替エンジンよりも燃料消費量5％以上削減が見込まれるエンジンの導入）　</t>
    <phoneticPr fontId="1"/>
  </si>
  <si>
    <t>船内機基準適合証明書　（２．被代替エンジンより連続出力の低い出力のエンジンの導入）　</t>
    <phoneticPr fontId="1"/>
  </si>
  <si>
    <t>※４　一覧表NO.は被代替機器・代替機器燃料消費率の一覧表NO.を記載すること</t>
    <phoneticPr fontId="1"/>
  </si>
  <si>
    <t>A社　○○</t>
    <rPh sb="1" eb="2">
      <t>シャ</t>
    </rPh>
    <phoneticPr fontId="1"/>
  </si>
  <si>
    <t>A社　××</t>
    <rPh sb="1" eb="2">
      <t>シャ</t>
    </rPh>
    <phoneticPr fontId="1"/>
  </si>
  <si>
    <t>船内機基準適合証明書　（３．経年劣化により旧型エンジンを同出力以下の新型エンジンに換装）　</t>
    <phoneticPr fontId="1"/>
  </si>
  <si>
    <t>船外機基準適合証明書　</t>
    <rPh sb="0" eb="3">
      <t>センガイキ</t>
    </rPh>
    <rPh sb="3" eb="5">
      <t>キジュン</t>
    </rPh>
    <rPh sb="5" eb="7">
      <t>テキゴウ</t>
    </rPh>
    <rPh sb="7" eb="9">
      <t>ショウメイ</t>
    </rPh>
    <rPh sb="9" eb="10">
      <t>ショ</t>
    </rPh>
    <phoneticPr fontId="1"/>
  </si>
  <si>
    <t>※３　船外機の性能データを添付すること</t>
    <rPh sb="3" eb="6">
      <t>センガイキ</t>
    </rPh>
    <phoneticPr fontId="1"/>
  </si>
  <si>
    <t>競争力強化型機器等導入緊急対策事業の申請にあたり本紙を提出します。本紙の内容に相違はありません。</t>
    <phoneticPr fontId="1"/>
  </si>
  <si>
    <t>発電機関基準適合証明書　</t>
    <rPh sb="0" eb="2">
      <t>ハツデン</t>
    </rPh>
    <rPh sb="2" eb="4">
      <t>キカン</t>
    </rPh>
    <rPh sb="4" eb="6">
      <t>キジュン</t>
    </rPh>
    <rPh sb="6" eb="8">
      <t>テキゴウ</t>
    </rPh>
    <rPh sb="8" eb="11">
      <t>ショウメイショ</t>
    </rPh>
    <phoneticPr fontId="1"/>
  </si>
  <si>
    <t>競争力強化型機器等導入緊急対策事業</t>
    <phoneticPr fontId="1"/>
  </si>
  <si>
    <t>・被代替機として異なる複数の乾燥機を使用している場合は、行を追加して導入前の合計値を試算してください。</t>
    <rPh sb="1" eb="2">
      <t>ヒ</t>
    </rPh>
    <rPh sb="2" eb="4">
      <t>ダイタイ</t>
    </rPh>
    <rPh sb="4" eb="5">
      <t>キ</t>
    </rPh>
    <rPh sb="8" eb="9">
      <t>コト</t>
    </rPh>
    <rPh sb="11" eb="13">
      <t>フクスウ</t>
    </rPh>
    <rPh sb="14" eb="17">
      <t>カンソウキ</t>
    </rPh>
    <rPh sb="18" eb="20">
      <t>シヨウ</t>
    </rPh>
    <rPh sb="24" eb="26">
      <t>バアイ</t>
    </rPh>
    <rPh sb="28" eb="29">
      <t>ギョウ</t>
    </rPh>
    <rPh sb="30" eb="32">
      <t>ツイカ</t>
    </rPh>
    <rPh sb="34" eb="36">
      <t>ドウニュウ</t>
    </rPh>
    <rPh sb="36" eb="37">
      <t>マエ</t>
    </rPh>
    <rPh sb="38" eb="41">
      <t>ゴウケイチ</t>
    </rPh>
    <rPh sb="42" eb="44">
      <t>シサン</t>
    </rPh>
    <phoneticPr fontId="1"/>
  </si>
  <si>
    <t>※４　発電機関の性能データを添付すること</t>
    <rPh sb="3" eb="5">
      <t>ハツデン</t>
    </rPh>
    <rPh sb="5" eb="7">
      <t>キカン</t>
    </rPh>
    <phoneticPr fontId="1"/>
  </si>
  <si>
    <t>※２　本性能証明書に記載した数値の裏づけとなる資料を添付すること。</t>
    <rPh sb="3" eb="4">
      <t>ホン</t>
    </rPh>
    <rPh sb="4" eb="6">
      <t>セイノウ</t>
    </rPh>
    <rPh sb="6" eb="9">
      <t>ショウメイショ</t>
    </rPh>
    <rPh sb="10" eb="12">
      <t>キサイ</t>
    </rPh>
    <rPh sb="14" eb="16">
      <t>スウチ</t>
    </rPh>
    <rPh sb="17" eb="18">
      <t>ウラ</t>
    </rPh>
    <rPh sb="23" eb="25">
      <t>シリョウ</t>
    </rPh>
    <rPh sb="26" eb="28">
      <t>テンプ</t>
    </rPh>
    <phoneticPr fontId="1"/>
  </si>
  <si>
    <t>資料③</t>
    <rPh sb="0" eb="2">
      <t>シリョウ</t>
    </rPh>
    <phoneticPr fontId="1"/>
  </si>
  <si>
    <t>※１　連続出力燃料消費率は、被代替機器・代替機器燃料消費率一覧表に記載された数字を記載。</t>
    <rPh sb="3" eb="5">
      <t>レンゾク</t>
    </rPh>
    <rPh sb="5" eb="7">
      <t>シュツリョク</t>
    </rPh>
    <rPh sb="7" eb="9">
      <t>ネンリョウ</t>
    </rPh>
    <rPh sb="9" eb="11">
      <t>ショウヒ</t>
    </rPh>
    <rPh sb="11" eb="12">
      <t>リツ</t>
    </rPh>
    <rPh sb="33" eb="35">
      <t>キサイ</t>
    </rPh>
    <rPh sb="38" eb="40">
      <t>スウジ</t>
    </rPh>
    <rPh sb="41" eb="43">
      <t>キサイ</t>
    </rPh>
    <phoneticPr fontId="1"/>
  </si>
  <si>
    <t>　代表理事会長　三浦　秀樹　殿</t>
    <rPh sb="1" eb="3">
      <t>ダイヒョウ</t>
    </rPh>
    <rPh sb="3" eb="5">
      <t>リジ</t>
    </rPh>
    <rPh sb="5" eb="7">
      <t>カイチョウ</t>
    </rPh>
    <rPh sb="8" eb="10">
      <t>ミウラ</t>
    </rPh>
    <rPh sb="11" eb="13">
      <t>ヒデキ</t>
    </rPh>
    <rPh sb="14" eb="15">
      <t>ドノ</t>
    </rPh>
    <phoneticPr fontId="1"/>
  </si>
  <si>
    <t>令和○年○○月○○日</t>
    <rPh sb="0" eb="2">
      <t>レイワ</t>
    </rPh>
    <rPh sb="3" eb="4">
      <t>ネン</t>
    </rPh>
    <rPh sb="6" eb="7">
      <t>ガツ</t>
    </rPh>
    <rPh sb="9" eb="10">
      <t>ニチ</t>
    </rPh>
    <phoneticPr fontId="1"/>
  </si>
  <si>
    <t xml:space="preserve">      </t>
    <phoneticPr fontId="1"/>
  </si>
  <si>
    <t>　　　　　　　　　　　  LED集魚灯仕様性能証明書      　　※省力・省コスト</t>
    <rPh sb="16" eb="18">
      <t>シュウギョ</t>
    </rPh>
    <rPh sb="18" eb="19">
      <t>トウ</t>
    </rPh>
    <rPh sb="19" eb="21">
      <t>シヨウ</t>
    </rPh>
    <rPh sb="21" eb="23">
      <t>セイノウ</t>
    </rPh>
    <rPh sb="23" eb="26">
      <t>ショウメイショ</t>
    </rPh>
    <rPh sb="35" eb="37">
      <t>ショウリョク</t>
    </rPh>
    <rPh sb="38" eb="39">
      <t>ショウ</t>
    </rPh>
    <phoneticPr fontId="1"/>
  </si>
  <si>
    <t>　　　　　　　　　　　　　　　  　昆布乾燥機仕様性能証明書　　　　　　　　　※省力・省コスト</t>
    <rPh sb="40" eb="42">
      <t>ショウリョク</t>
    </rPh>
    <rPh sb="43" eb="44">
      <t>ショウ</t>
    </rPh>
    <phoneticPr fontId="1"/>
  </si>
  <si>
    <t>　　　　　　　　　　　　 その他の機器仕様性能証明書　　　　　※省力・省コスト</t>
    <rPh sb="15" eb="16">
      <t>タ</t>
    </rPh>
    <rPh sb="17" eb="19">
      <t>キキ</t>
    </rPh>
    <rPh sb="19" eb="21">
      <t>シヨウ</t>
    </rPh>
    <rPh sb="21" eb="23">
      <t>セイノウ</t>
    </rPh>
    <rPh sb="23" eb="26">
      <t>ショウメイショ</t>
    </rPh>
    <rPh sb="32" eb="34">
      <t>ショウリョク</t>
    </rPh>
    <rPh sb="35" eb="36">
      <t>ショウ</t>
    </rPh>
    <phoneticPr fontId="1"/>
  </si>
  <si>
    <t>設置場所
・船名
・使用者</t>
  </si>
  <si>
    <t>設置場所
・船名
・使用者</t>
    <rPh sb="0" eb="2">
      <t>セッチ</t>
    </rPh>
    <rPh sb="2" eb="4">
      <t>バショ</t>
    </rPh>
    <rPh sb="6" eb="8">
      <t>センメイ</t>
    </rPh>
    <rPh sb="10" eb="13">
      <t>シヨウシャ</t>
    </rPh>
    <phoneticPr fontId="1"/>
  </si>
  <si>
    <t>①メーカー名</t>
    <rPh sb="5" eb="6">
      <t>メイ</t>
    </rPh>
    <phoneticPr fontId="1"/>
  </si>
  <si>
    <t>②機器リスト番号</t>
    <rPh sb="1" eb="3">
      <t>キキ</t>
    </rPh>
    <rPh sb="6" eb="8">
      <t>バンゴウ</t>
    </rPh>
    <phoneticPr fontId="1"/>
  </si>
  <si>
    <t>④型式認定
　機関証書番号</t>
    <phoneticPr fontId="1"/>
  </si>
  <si>
    <t>※３　⑧省エネルギー効果（％）＝（⑦の欄の（導入前－導入後）÷導入前）</t>
    <rPh sb="19" eb="20">
      <t>ラン</t>
    </rPh>
    <rPh sb="22" eb="25">
      <t>ドウニュウマエ</t>
    </rPh>
    <rPh sb="26" eb="29">
      <t>ドウニュウゴ</t>
    </rPh>
    <rPh sb="31" eb="34">
      <t>ドウニュウマエ</t>
    </rPh>
    <phoneticPr fontId="1"/>
  </si>
  <si>
    <t>⑤連続出力（kW）</t>
    <rPh sb="1" eb="3">
      <t>レンゾク</t>
    </rPh>
    <rPh sb="3" eb="5">
      <t>シュツリョク</t>
    </rPh>
    <phoneticPr fontId="1"/>
  </si>
  <si>
    <t>設置場所
・船名
・使用者</t>
    <phoneticPr fontId="1"/>
  </si>
  <si>
    <t>※２　⑧省エネルギー効果は一律5％とする。</t>
    <rPh sb="4" eb="5">
      <t>ショウ</t>
    </rPh>
    <rPh sb="10" eb="12">
      <t>コウカ</t>
    </rPh>
    <rPh sb="13" eb="15">
      <t>イチリツ</t>
    </rPh>
    <phoneticPr fontId="1"/>
  </si>
  <si>
    <t>⑥連続出力時
　回転数</t>
    <rPh sb="1" eb="3">
      <t>レンゾク</t>
    </rPh>
    <rPh sb="3" eb="6">
      <t>シュツリョクジ</t>
    </rPh>
    <rPh sb="8" eb="11">
      <t>カイテンスウ</t>
    </rPh>
    <phoneticPr fontId="1"/>
  </si>
  <si>
    <t>②機関名称</t>
    <rPh sb="1" eb="3">
      <t>キカン</t>
    </rPh>
    <rPh sb="3" eb="5">
      <t>メイショウ</t>
    </rPh>
    <phoneticPr fontId="1"/>
  </si>
  <si>
    <t>③発電機関出力</t>
    <rPh sb="1" eb="3">
      <t>ハツデン</t>
    </rPh>
    <rPh sb="3" eb="5">
      <t>キカン</t>
    </rPh>
    <rPh sb="5" eb="7">
      <t>シュツリョク</t>
    </rPh>
    <phoneticPr fontId="1"/>
  </si>
  <si>
    <t>④定格時回転数</t>
    <rPh sb="1" eb="3">
      <t>テイカク</t>
    </rPh>
    <rPh sb="3" eb="4">
      <t>ジ</t>
    </rPh>
    <rPh sb="4" eb="7">
      <t>カイテンスウ</t>
    </rPh>
    <phoneticPr fontId="1"/>
  </si>
  <si>
    <t>①設備内容</t>
    <rPh sb="1" eb="3">
      <t>セツビ</t>
    </rPh>
    <rPh sb="3" eb="5">
      <t>ナイヨウ</t>
    </rPh>
    <phoneticPr fontId="1"/>
  </si>
  <si>
    <t>②集魚灯負荷量(kW)</t>
    <rPh sb="1" eb="4">
      <t>シュウギョトウ</t>
    </rPh>
    <rPh sb="4" eb="7">
      <t>フカリョウ</t>
    </rPh>
    <phoneticPr fontId="1"/>
  </si>
  <si>
    <t>③発電機関型式</t>
    <rPh sb="1" eb="3">
      <t>ハツデン</t>
    </rPh>
    <rPh sb="3" eb="5">
      <t>キカン</t>
    </rPh>
    <rPh sb="5" eb="7">
      <t>カタシキ</t>
    </rPh>
    <phoneticPr fontId="1"/>
  </si>
  <si>
    <t>⑤燃料消費量（L/h）　※2</t>
    <rPh sb="1" eb="3">
      <t>ネンリョウ</t>
    </rPh>
    <rPh sb="3" eb="6">
      <t>ショウヒリョウ</t>
    </rPh>
    <phoneticPr fontId="1"/>
  </si>
  <si>
    <t>⑥省エネルギー効果(%)　※3</t>
    <rPh sb="1" eb="2">
      <t>ショウ</t>
    </rPh>
    <rPh sb="7" eb="9">
      <t>コウカ</t>
    </rPh>
    <phoneticPr fontId="1"/>
  </si>
  <si>
    <t>・漁安協　太郎</t>
    <rPh sb="1" eb="4">
      <t>ギョ</t>
    </rPh>
    <rPh sb="5" eb="7">
      <t>タロウ</t>
    </rPh>
    <phoneticPr fontId="1"/>
  </si>
  <si>
    <t>※１　発電機関の性能データから④集魚灯負荷量時の燃料消費率を読み取り記入すること。</t>
    <rPh sb="3" eb="5">
      <t>ハツデン</t>
    </rPh>
    <rPh sb="5" eb="7">
      <t>キカン</t>
    </rPh>
    <rPh sb="8" eb="10">
      <t>セイノウ</t>
    </rPh>
    <rPh sb="16" eb="18">
      <t>シュウギョ</t>
    </rPh>
    <rPh sb="18" eb="19">
      <t>トウ</t>
    </rPh>
    <rPh sb="19" eb="21">
      <t>フカ</t>
    </rPh>
    <rPh sb="21" eb="22">
      <t>リョウ</t>
    </rPh>
    <rPh sb="22" eb="23">
      <t>ジ</t>
    </rPh>
    <rPh sb="24" eb="26">
      <t>ネンリョウ</t>
    </rPh>
    <rPh sb="26" eb="28">
      <t>ショウヒ</t>
    </rPh>
    <rPh sb="28" eb="29">
      <t>リツ</t>
    </rPh>
    <rPh sb="30" eb="31">
      <t>ヨ</t>
    </rPh>
    <rPh sb="32" eb="33">
      <t>ト</t>
    </rPh>
    <rPh sb="34" eb="36">
      <t>キニュウ</t>
    </rPh>
    <phoneticPr fontId="1"/>
  </si>
  <si>
    <t>※３　⑥省エネルギー効果（％）＝（⑤の欄の（導入前－導入後）÷導入前）</t>
    <rPh sb="19" eb="20">
      <t>ラン</t>
    </rPh>
    <rPh sb="22" eb="25">
      <t>ドウニュウマエ</t>
    </rPh>
    <rPh sb="26" eb="29">
      <t>ドウニュウゴ</t>
    </rPh>
    <rPh sb="31" eb="34">
      <t>ドウニュウマエ</t>
    </rPh>
    <phoneticPr fontId="1"/>
  </si>
  <si>
    <t>②型式</t>
    <rPh sb="1" eb="3">
      <t>カタシキ</t>
    </rPh>
    <phoneticPr fontId="1"/>
  </si>
  <si>
    <t>③種別</t>
    <rPh sb="1" eb="3">
      <t>シュベツ</t>
    </rPh>
    <phoneticPr fontId="1"/>
  </si>
  <si>
    <t>※２　⑨省エネルギー効果（％）＝（⑧の欄の（導入前－導入後）÷導入前）</t>
    <rPh sb="19" eb="20">
      <t>ラン</t>
    </rPh>
    <rPh sb="22" eb="25">
      <t>ドウニュウマエ</t>
    </rPh>
    <rPh sb="26" eb="29">
      <t>ドウニュウゴ</t>
    </rPh>
    <rPh sb="31" eb="34">
      <t>ドウニュウマエ</t>
    </rPh>
    <phoneticPr fontId="1"/>
  </si>
  <si>
    <t>・第15全漁連丸</t>
    <phoneticPr fontId="1"/>
  </si>
  <si>
    <t>①メーカー名</t>
    <phoneticPr fontId="1"/>
  </si>
  <si>
    <t>②機器名称</t>
    <rPh sb="1" eb="3">
      <t>キキ</t>
    </rPh>
    <phoneticPr fontId="1"/>
  </si>
  <si>
    <t>③使用燃料</t>
    <rPh sb="1" eb="3">
      <t>シヨウ</t>
    </rPh>
    <rPh sb="3" eb="5">
      <t>ネンリョウ</t>
    </rPh>
    <phoneticPr fontId="1"/>
  </si>
  <si>
    <t>⑤省エネルギー効果（％）　※１</t>
    <rPh sb="1" eb="2">
      <t>ショウ</t>
    </rPh>
    <rPh sb="7" eb="9">
      <t>コウカ</t>
    </rPh>
    <phoneticPr fontId="1"/>
  </si>
  <si>
    <t>※１　⑤省エネルギー効果（％）＝（④の欄の（導入前－導入後）÷導入前）</t>
    <rPh sb="4" eb="5">
      <t>ショウ</t>
    </rPh>
    <rPh sb="10" eb="12">
      <t>コウカ</t>
    </rPh>
    <rPh sb="19" eb="20">
      <t>ラン</t>
    </rPh>
    <rPh sb="22" eb="24">
      <t>ドウニュウ</t>
    </rPh>
    <rPh sb="24" eb="25">
      <t>マエ</t>
    </rPh>
    <rPh sb="26" eb="29">
      <t>ドウニュウゴ</t>
    </rPh>
    <rPh sb="31" eb="34">
      <t>ドウニュウマエ</t>
    </rPh>
    <phoneticPr fontId="1"/>
  </si>
  <si>
    <t>・上記の表中の⑦燃料消費量を含め、不明な点などはメーカーまたは販売店にお問い合わせください。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</si>
  <si>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・上記の表中の⑧燃料消費量を含め、不明な点などはメーカーまたは販売店にお問い合わせください。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</si>
  <si>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・上記の表中の⑤燃料消費量を含め、不明な点などはメーカーまたは販売店にお問い合わせください。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</si>
  <si>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設置場所
・所在地
・使用者</t>
    <rPh sb="0" eb="2">
      <t>セッチ</t>
    </rPh>
    <rPh sb="2" eb="4">
      <t>バショ</t>
    </rPh>
    <rPh sb="6" eb="9">
      <t>ショザイチ</t>
    </rPh>
    <rPh sb="11" eb="14">
      <t>シヨウシャ</t>
    </rPh>
    <phoneticPr fontId="1"/>
  </si>
  <si>
    <t>・上記の表中の⑧燃油消費量を含め、不明な点などはメーカーまたは販売店にお問い合わせください。</t>
    <rPh sb="1" eb="3">
      <t>ジョウキ</t>
    </rPh>
    <rPh sb="4" eb="6">
      <t>ヒョウチュウ</t>
    </rPh>
    <rPh sb="8" eb="10">
      <t>ネンユ</t>
    </rPh>
    <rPh sb="10" eb="13">
      <t>ショウヒリョウ</t>
    </rPh>
    <rPh sb="14" eb="15">
      <t>フク</t>
    </rPh>
    <rPh sb="17" eb="19">
      <t>フメイ</t>
    </rPh>
    <rPh sb="20" eb="21">
      <t>テン</t>
    </rPh>
    <rPh sb="31" eb="34">
      <t>ハンバイテン</t>
    </rPh>
    <rPh sb="36" eb="37">
      <t>ト</t>
    </rPh>
    <rPh sb="38" eb="39">
      <t>ア</t>
    </rPh>
    <phoneticPr fontId="1"/>
  </si>
  <si>
    <t>※２　導入前後の燃料消費量は、②集魚灯負荷量(kW)×④　②の時の燃料消費率(g/kWh)÷0.84÷1000により算出。</t>
    <rPh sb="3" eb="5">
      <t>ドウニュウ</t>
    </rPh>
    <rPh sb="5" eb="7">
      <t>ゼンゴ</t>
    </rPh>
    <rPh sb="8" eb="10">
      <t>ネンリョウ</t>
    </rPh>
    <rPh sb="10" eb="13">
      <t>ショウヒリョウ</t>
    </rPh>
    <rPh sb="33" eb="35">
      <t>ネンリョウ</t>
    </rPh>
    <rPh sb="58" eb="60">
      <t>サンシュツ</t>
    </rPh>
    <phoneticPr fontId="1"/>
  </si>
  <si>
    <t>④１時間あたり
燃料消費量（L）</t>
    <rPh sb="2" eb="4">
      <t>ジカン</t>
    </rPh>
    <rPh sb="8" eb="10">
      <t>ネンリョウ</t>
    </rPh>
    <rPh sb="10" eb="13">
      <t>ショウヒリョウ</t>
    </rPh>
    <phoneticPr fontId="1"/>
  </si>
  <si>
    <t>⑥4モード
　燃料消費率
　(g/kWh)  ※１</t>
    <rPh sb="7" eb="9">
      <t>ネンリョウ</t>
    </rPh>
    <rPh sb="9" eb="11">
      <t>ショウヒ</t>
    </rPh>
    <rPh sb="11" eb="12">
      <t>リツ</t>
    </rPh>
    <phoneticPr fontId="1"/>
  </si>
  <si>
    <t>⑨一覧表NO.
　※４</t>
    <rPh sb="1" eb="3">
      <t>イチラン</t>
    </rPh>
    <rPh sb="3" eb="4">
      <t>ヒョウ</t>
    </rPh>
    <phoneticPr fontId="1"/>
  </si>
  <si>
    <t>　　   計算結果は小数点３位を四捨五入し、２位まで記載すること。</t>
    <phoneticPr fontId="1"/>
  </si>
  <si>
    <t>　　　なお、一覧表に該当機種がない場合は、※４に記す機関の性能データから</t>
    <rPh sb="24" eb="25">
      <t>シル</t>
    </rPh>
    <rPh sb="26" eb="28">
      <t>キカン</t>
    </rPh>
    <rPh sb="29" eb="31">
      <t>セイノウ</t>
    </rPh>
    <phoneticPr fontId="1"/>
  </si>
  <si>
    <t>　　　なお、一覧表に該当機種がない場合は、「機関の性能データ添付」と記載し、同データを添付すること</t>
    <rPh sb="6" eb="8">
      <t>イチラン</t>
    </rPh>
    <rPh sb="8" eb="9">
      <t>ヒョウ</t>
    </rPh>
    <rPh sb="10" eb="12">
      <t>ガイトウ</t>
    </rPh>
    <rPh sb="12" eb="14">
      <t>キシュ</t>
    </rPh>
    <rPh sb="17" eb="19">
      <t>バアイ</t>
    </rPh>
    <rPh sb="22" eb="24">
      <t>キカン</t>
    </rPh>
    <rPh sb="34" eb="36">
      <t>キサイ</t>
    </rPh>
    <rPh sb="38" eb="39">
      <t>ドウ</t>
    </rPh>
    <rPh sb="43" eb="45">
      <t>テンプ</t>
    </rPh>
    <phoneticPr fontId="1"/>
  </si>
  <si>
    <t>　　 なお、一覧表に該当機種がない場合は、※４に記す機関の性能データの4/4負荷燃料消費率を記載。</t>
    <rPh sb="24" eb="25">
      <t>シル</t>
    </rPh>
    <rPh sb="26" eb="28">
      <t>キカン</t>
    </rPh>
    <rPh sb="29" eb="31">
      <t>セイノウ</t>
    </rPh>
    <rPh sb="38" eb="40">
      <t>フカ</t>
    </rPh>
    <rPh sb="40" eb="42">
      <t>ネンリョウ</t>
    </rPh>
    <rPh sb="42" eb="44">
      <t>ショウヒ</t>
    </rPh>
    <rPh sb="44" eb="45">
      <t>リツ</t>
    </rPh>
    <rPh sb="46" eb="48">
      <t>キサイ</t>
    </rPh>
    <phoneticPr fontId="1"/>
  </si>
  <si>
    <t>　　 計算結果は小数点３位を四捨五入し、２位まで記載すること。</t>
    <phoneticPr fontId="1"/>
  </si>
  <si>
    <t>　　なお、一覧表に該当機種がない場合は、「機関の性能データ添付」と記載し、同データを添付すること</t>
    <rPh sb="5" eb="7">
      <t>イチラン</t>
    </rPh>
    <rPh sb="7" eb="8">
      <t>ヒョウ</t>
    </rPh>
    <rPh sb="9" eb="11">
      <t>ガイトウ</t>
    </rPh>
    <rPh sb="11" eb="13">
      <t>キシュ</t>
    </rPh>
    <rPh sb="16" eb="18">
      <t>バアイ</t>
    </rPh>
    <rPh sb="21" eb="23">
      <t>キカン</t>
    </rPh>
    <rPh sb="33" eb="35">
      <t>キサイ</t>
    </rPh>
    <rPh sb="37" eb="38">
      <t>ドウ</t>
    </rPh>
    <rPh sb="42" eb="44">
      <t>テンプ</t>
    </rPh>
    <phoneticPr fontId="1"/>
  </si>
  <si>
    <t>省エネ機器リストの証書番号を記載</t>
    <rPh sb="0" eb="1">
      <t>ショウ</t>
    </rPh>
    <rPh sb="3" eb="5">
      <t>キキ</t>
    </rPh>
    <rPh sb="9" eb="11">
      <t>ショウショ</t>
    </rPh>
    <rPh sb="11" eb="13">
      <t>バンゴウ</t>
    </rPh>
    <rPh sb="14" eb="16">
      <t>キサイ</t>
    </rPh>
    <phoneticPr fontId="1"/>
  </si>
  <si>
    <r>
      <t xml:space="preserve">④ </t>
    </r>
    <r>
      <rPr>
        <sz val="11"/>
        <rFont val="メイリオ"/>
        <family val="3"/>
        <charset val="128"/>
      </rPr>
      <t>②の時の燃料消費率(g/kWh)※1</t>
    </r>
    <rPh sb="4" eb="5">
      <t>ジ</t>
    </rPh>
    <rPh sb="6" eb="8">
      <t>ネンリョウ</t>
    </rPh>
    <rPh sb="8" eb="11">
      <t>ショウヒリツ</t>
    </rPh>
    <phoneticPr fontId="1"/>
  </si>
  <si>
    <t>⑥燃料消費率（g/kWh）　※４</t>
    <rPh sb="1" eb="3">
      <t>ネンリョウ</t>
    </rPh>
    <rPh sb="3" eb="5">
      <t>ショウヒ</t>
    </rPh>
    <rPh sb="5" eb="6">
      <t>リツ</t>
    </rPh>
    <phoneticPr fontId="1"/>
  </si>
  <si>
    <t>※２　導入前後の燃料消費量は、⑤連続出力（kW）×⑥4モード燃料消費率（g/kWh）÷0.84÷1000により算出。</t>
    <rPh sb="3" eb="5">
      <t>ドウニュウ</t>
    </rPh>
    <rPh sb="5" eb="7">
      <t>ゼンゴ</t>
    </rPh>
    <rPh sb="8" eb="10">
      <t>ネンリョウ</t>
    </rPh>
    <rPh sb="10" eb="13">
      <t>ショウヒリョウ</t>
    </rPh>
    <rPh sb="16" eb="18">
      <t>レンゾク</t>
    </rPh>
    <rPh sb="18" eb="20">
      <t>シュツリョク</t>
    </rPh>
    <rPh sb="30" eb="32">
      <t>ネンリョウ</t>
    </rPh>
    <rPh sb="32" eb="34">
      <t>ショウヒ</t>
    </rPh>
    <rPh sb="34" eb="35">
      <t>リツ</t>
    </rPh>
    <phoneticPr fontId="1"/>
  </si>
  <si>
    <t>※２　導入前後の燃料消費量は、⑤連続出力（kW）×⑥連続出力燃料消費率（g/kWh）÷0.84÷1000により算出。</t>
    <rPh sb="3" eb="5">
      <t>ドウニュウ</t>
    </rPh>
    <rPh sb="5" eb="7">
      <t>ゼンゴ</t>
    </rPh>
    <rPh sb="8" eb="10">
      <t>ネンリョウ</t>
    </rPh>
    <rPh sb="10" eb="13">
      <t>ショウヒリョウ</t>
    </rPh>
    <rPh sb="16" eb="18">
      <t>レンゾク</t>
    </rPh>
    <rPh sb="18" eb="20">
      <t>シュツリョク</t>
    </rPh>
    <rPh sb="26" eb="28">
      <t>レンゾク</t>
    </rPh>
    <rPh sb="28" eb="30">
      <t>シュツリョク</t>
    </rPh>
    <rPh sb="30" eb="32">
      <t>ネンリョウ</t>
    </rPh>
    <rPh sb="32" eb="34">
      <t>ショウヒ</t>
    </rPh>
    <rPh sb="34" eb="35">
      <t>リツ</t>
    </rPh>
    <phoneticPr fontId="1"/>
  </si>
  <si>
    <t>※１　燃料消費量は、⑤連続出力（kW）×⑦連続出力時燃料消費率（（g/kw・h）÷0.74÷1000により算出。</t>
    <rPh sb="3" eb="5">
      <t>ネンリョウ</t>
    </rPh>
    <rPh sb="5" eb="8">
      <t>ショウヒリョウ</t>
    </rPh>
    <rPh sb="11" eb="13">
      <t>レンゾク</t>
    </rPh>
    <rPh sb="13" eb="15">
      <t>シュツリョク</t>
    </rPh>
    <rPh sb="21" eb="23">
      <t>レンゾク</t>
    </rPh>
    <rPh sb="23" eb="25">
      <t>シュツリョク</t>
    </rPh>
    <rPh sb="25" eb="26">
      <t>ジ</t>
    </rPh>
    <rPh sb="26" eb="28">
      <t>ネンリョウ</t>
    </rPh>
    <rPh sb="28" eb="30">
      <t>ショウヒ</t>
    </rPh>
    <rPh sb="30" eb="31">
      <t>リツ</t>
    </rPh>
    <phoneticPr fontId="1"/>
  </si>
  <si>
    <t>※２　導入前後の燃料消費量は、③発電機関出力（kW）×⑦4モード燃料消費率（g/kWh）÷0.84÷1000により算出。</t>
    <rPh sb="3" eb="5">
      <t>ドウニュウ</t>
    </rPh>
    <rPh sb="5" eb="7">
      <t>ゼンゴ</t>
    </rPh>
    <rPh sb="8" eb="10">
      <t>ネンリョウ</t>
    </rPh>
    <rPh sb="10" eb="13">
      <t>ショウヒリョウ</t>
    </rPh>
    <rPh sb="16" eb="18">
      <t>ハツデン</t>
    </rPh>
    <rPh sb="18" eb="20">
      <t>キカン</t>
    </rPh>
    <rPh sb="20" eb="22">
      <t>シュツリョク</t>
    </rPh>
    <rPh sb="32" eb="34">
      <t>ネンリョウ</t>
    </rPh>
    <rPh sb="34" eb="36">
      <t>ショウヒ</t>
    </rPh>
    <rPh sb="36" eb="37">
      <t>リツ</t>
    </rPh>
    <rPh sb="57" eb="59">
      <t>サンシュツ</t>
    </rPh>
    <phoneticPr fontId="1"/>
  </si>
  <si>
    <t>白熱灯1kW×400灯</t>
    <rPh sb="0" eb="2">
      <t>ハクネツ</t>
    </rPh>
    <rPh sb="2" eb="3">
      <t>ヒ</t>
    </rPh>
    <rPh sb="10" eb="11">
      <t>ヒ</t>
    </rPh>
    <phoneticPr fontId="1"/>
  </si>
  <si>
    <t>設置場所</t>
    <rPh sb="0" eb="2">
      <t>セッチ</t>
    </rPh>
    <rPh sb="2" eb="4">
      <t>バショ</t>
    </rPh>
    <phoneticPr fontId="1"/>
  </si>
  <si>
    <t>⑤連続出力
  （kW）</t>
    <rPh sb="1" eb="3">
      <t>レンゾク</t>
    </rPh>
    <rPh sb="3" eb="5">
      <t>シュツリョク</t>
    </rPh>
    <phoneticPr fontId="1"/>
  </si>
  <si>
    <t>⑦燃料消費量(L/h)
　⑤×⑥÷0.84÷1000
　※２</t>
    <rPh sb="1" eb="3">
      <t>ネンリョウ</t>
    </rPh>
    <rPh sb="3" eb="6">
      <t>ショウヒリョウ</t>
    </rPh>
    <phoneticPr fontId="1"/>
  </si>
  <si>
    <t>⑥連続出力
　燃料消費率
  (g/kWh)   ※１</t>
    <rPh sb="1" eb="2">
      <t>レン</t>
    </rPh>
    <rPh sb="2" eb="4">
      <t>ゾクシュツ</t>
    </rPh>
    <rPh sb="4" eb="5">
      <t>チカラ</t>
    </rPh>
    <rPh sb="7" eb="9">
      <t>ネンリョウ</t>
    </rPh>
    <rPh sb="9" eb="11">
      <t>ショウヒ</t>
    </rPh>
    <rPh sb="11" eb="12">
      <t>リツ</t>
    </rPh>
    <phoneticPr fontId="1"/>
  </si>
  <si>
    <t>⑦燃料消費量(L/h)
   ⑤×⑥÷0.84÷1000
　※２</t>
    <rPh sb="1" eb="3">
      <t>ネンリョウ</t>
    </rPh>
    <rPh sb="3" eb="6">
      <t>ショウヒリョウ</t>
    </rPh>
    <phoneticPr fontId="1"/>
  </si>
  <si>
    <t>⑥管理銘板機関番号
　※１</t>
    <rPh sb="1" eb="3">
      <t>カンリ</t>
    </rPh>
    <rPh sb="3" eb="4">
      <t>メイ</t>
    </rPh>
    <rPh sb="4" eb="5">
      <t>バン</t>
    </rPh>
    <rPh sb="5" eb="7">
      <t>キカン</t>
    </rPh>
    <rPh sb="7" eb="9">
      <t>バンゴウ</t>
    </rPh>
    <phoneticPr fontId="1"/>
  </si>
  <si>
    <t>⑦管理銘板銘板番号
　※１</t>
    <rPh sb="1" eb="3">
      <t>カンリ</t>
    </rPh>
    <rPh sb="3" eb="4">
      <t>メイ</t>
    </rPh>
    <rPh sb="4" eb="5">
      <t>バン</t>
    </rPh>
    <rPh sb="5" eb="6">
      <t>メイ</t>
    </rPh>
    <rPh sb="6" eb="7">
      <t>バン</t>
    </rPh>
    <rPh sb="7" eb="9">
      <t>バンゴウ</t>
    </rPh>
    <phoneticPr fontId="1"/>
  </si>
  <si>
    <t>⑧省エネルギー効果
　（％） ※２</t>
    <rPh sb="1" eb="2">
      <t>ショウ</t>
    </rPh>
    <rPh sb="7" eb="9">
      <t>コウカ</t>
    </rPh>
    <phoneticPr fontId="1"/>
  </si>
  <si>
    <t>⑤連続出力
　（kW）</t>
    <rPh sb="1" eb="3">
      <t>レンゾク</t>
    </rPh>
    <rPh sb="3" eb="5">
      <t>シュツリョク</t>
    </rPh>
    <phoneticPr fontId="1"/>
  </si>
  <si>
    <t>⑦連続出力時
　燃料消費率
　(g/kWh) ※３</t>
    <rPh sb="1" eb="3">
      <t>レンゾク</t>
    </rPh>
    <rPh sb="3" eb="6">
      <t>シュツリョクジ</t>
    </rPh>
    <rPh sb="8" eb="10">
      <t>ネンリョウ</t>
    </rPh>
    <rPh sb="10" eb="13">
      <t>ショウヒリツ</t>
    </rPh>
    <phoneticPr fontId="1"/>
  </si>
  <si>
    <r>
      <t>⑧燃料消費量(L/h)
   ⑤×⑦</t>
    </r>
    <r>
      <rPr>
        <sz val="11"/>
        <rFont val="メイリオ"/>
        <family val="3"/>
        <charset val="128"/>
      </rPr>
      <t>÷0.74÷1000</t>
    </r>
    <r>
      <rPr>
        <sz val="12"/>
        <rFont val="メイリオ"/>
        <family val="3"/>
        <charset val="128"/>
      </rPr>
      <t xml:space="preserve">
　※１ </t>
    </r>
    <rPh sb="1" eb="3">
      <t>ネンリョウ</t>
    </rPh>
    <rPh sb="3" eb="6">
      <t>ショウヒリョウ</t>
    </rPh>
    <phoneticPr fontId="1"/>
  </si>
  <si>
    <t>⑨省エネルギー効果
　（％） ※２</t>
    <rPh sb="1" eb="2">
      <t>ショウ</t>
    </rPh>
    <rPh sb="7" eb="9">
      <t>コウカ</t>
    </rPh>
    <phoneticPr fontId="1"/>
  </si>
  <si>
    <t>⑤発電機容量
　（KVA）</t>
    <rPh sb="1" eb="4">
      <t>ハツデンキ</t>
    </rPh>
    <rPh sb="4" eb="6">
      <t>ヨウリョウ</t>
    </rPh>
    <phoneticPr fontId="1"/>
  </si>
  <si>
    <t>⑦4モード
　燃料消費率
  （g/kWh）
　※１</t>
    <rPh sb="7" eb="9">
      <t>ネンリョウ</t>
    </rPh>
    <rPh sb="9" eb="11">
      <t>ショウヒ</t>
    </rPh>
    <rPh sb="11" eb="12">
      <t>リツ</t>
    </rPh>
    <phoneticPr fontId="1"/>
  </si>
  <si>
    <t>⑧燃料消費量
  （L/ｈ）※２
　③×⑦÷0.84÷1000</t>
    <rPh sb="1" eb="3">
      <t>ネンリョウ</t>
    </rPh>
    <rPh sb="3" eb="6">
      <t>ショウヒリョウ</t>
    </rPh>
    <phoneticPr fontId="1"/>
  </si>
  <si>
    <t>⑨省エネルギー
　効果（％）
　※３</t>
    <rPh sb="1" eb="2">
      <t>ショウ</t>
    </rPh>
    <rPh sb="9" eb="11">
      <t>コウカ</t>
    </rPh>
    <phoneticPr fontId="1"/>
  </si>
  <si>
    <t>事業実施者:</t>
    <rPh sb="0" eb="2">
      <t>ジギョウ</t>
    </rPh>
    <rPh sb="2" eb="4">
      <t>ジッシ</t>
    </rPh>
    <rPh sb="4" eb="5">
      <t>シャ</t>
    </rPh>
    <phoneticPr fontId="1"/>
  </si>
  <si>
    <t>メーカーまたは販売店:</t>
    <rPh sb="7" eb="10">
      <t>ハンバイテン</t>
    </rPh>
    <phoneticPr fontId="1"/>
  </si>
  <si>
    <t>㊞</t>
    <phoneticPr fontId="1"/>
  </si>
  <si>
    <t>被代替機器</t>
    <rPh sb="0" eb="1">
      <t>ヒ</t>
    </rPh>
    <rPh sb="1" eb="3">
      <t>ダイタイ</t>
    </rPh>
    <rPh sb="3" eb="5">
      <t>キキ</t>
    </rPh>
    <phoneticPr fontId="15"/>
  </si>
  <si>
    <t>既設機器</t>
    <rPh sb="0" eb="2">
      <t>キセツ</t>
    </rPh>
    <rPh sb="2" eb="4">
      <t>キキ</t>
    </rPh>
    <phoneticPr fontId="15"/>
  </si>
  <si>
    <t>既設機器</t>
    <rPh sb="0" eb="4">
      <t>キセツキキ</t>
    </rPh>
    <phoneticPr fontId="15"/>
  </si>
  <si>
    <t>＜2基掛け用＞</t>
    <rPh sb="2" eb="4">
      <t>キガ</t>
    </rPh>
    <rPh sb="5" eb="6">
      <t>ヨウ</t>
    </rPh>
    <phoneticPr fontId="1"/>
  </si>
  <si>
    <t>被代替機器①</t>
    <rPh sb="0" eb="5">
      <t>ヒダイガエキキ</t>
    </rPh>
    <phoneticPr fontId="1"/>
  </si>
  <si>
    <t>④乾燥機熱出力
　(kcal/h)</t>
    <rPh sb="1" eb="4">
      <t>カンソウキ</t>
    </rPh>
    <rPh sb="4" eb="7">
      <t>ネツシュツリョク</t>
    </rPh>
    <phoneticPr fontId="1"/>
  </si>
  <si>
    <t>⑤乾燥１回あたり
　燃料消費量（L）</t>
    <rPh sb="1" eb="3">
      <t>カンソウ</t>
    </rPh>
    <rPh sb="4" eb="5">
      <t>カイ</t>
    </rPh>
    <rPh sb="10" eb="12">
      <t>ネンリョウ</t>
    </rPh>
    <rPh sb="12" eb="15">
      <t>ショウヒリョウ</t>
    </rPh>
    <phoneticPr fontId="1"/>
  </si>
  <si>
    <t>⑥使用燃料</t>
    <rPh sb="1" eb="3">
      <t>シヨウ</t>
    </rPh>
    <rPh sb="3" eb="5">
      <t>ネンリョウ</t>
    </rPh>
    <phoneticPr fontId="1"/>
  </si>
  <si>
    <t>⑦換算率</t>
    <rPh sb="1" eb="4">
      <t>カンサンリツ</t>
    </rPh>
    <phoneticPr fontId="1"/>
  </si>
  <si>
    <t>⑧換算後燃料消費量
　※１　⑥×⑧</t>
    <rPh sb="1" eb="3">
      <t>カンサン</t>
    </rPh>
    <rPh sb="3" eb="4">
      <t>ゴ</t>
    </rPh>
    <rPh sb="4" eb="6">
      <t>ネンリョウ</t>
    </rPh>
    <rPh sb="6" eb="9">
      <t>ショウヒリョウ</t>
    </rPh>
    <phoneticPr fontId="1"/>
  </si>
  <si>
    <t>⑨省エネルギー効果（％）　※２</t>
    <rPh sb="1" eb="2">
      <t>ショウ</t>
    </rPh>
    <rPh sb="7" eb="9">
      <t>コウカ</t>
    </rPh>
    <phoneticPr fontId="1"/>
  </si>
  <si>
    <t>※１　換算後燃費は、⑤燃料消費量×⑦原油換算率により算出。上記を参考に原油換算すること。</t>
    <rPh sb="3" eb="5">
      <t>カンサン</t>
    </rPh>
    <rPh sb="5" eb="6">
      <t>ゴ</t>
    </rPh>
    <rPh sb="6" eb="8">
      <t>ネンピ</t>
    </rPh>
    <rPh sb="11" eb="13">
      <t>ネンリョウ</t>
    </rPh>
    <rPh sb="13" eb="16">
      <t>ショウヒリョウ</t>
    </rPh>
    <rPh sb="18" eb="20">
      <t>ゲンユ</t>
    </rPh>
    <rPh sb="20" eb="23">
      <t>カンサンリツ</t>
    </rPh>
    <rPh sb="26" eb="28">
      <t>サンシュツ</t>
    </rPh>
    <rPh sb="29" eb="31">
      <t>ジョウキ</t>
    </rPh>
    <rPh sb="32" eb="34">
      <t>サンコウ</t>
    </rPh>
    <rPh sb="35" eb="37">
      <t>ゲンユ</t>
    </rPh>
    <rPh sb="37" eb="39">
      <t>カンサン</t>
    </rPh>
    <phoneticPr fontId="1"/>
  </si>
  <si>
    <t>※２　省エネルギー効果（％）＝（⑧の欄の（導入前－導入後）÷導入前）</t>
    <rPh sb="18" eb="19">
      <t>ラン</t>
    </rPh>
    <rPh sb="21" eb="24">
      <t>ドウニュウマエ</t>
    </rPh>
    <rPh sb="25" eb="28">
      <t>ドウニュウゴ</t>
    </rPh>
    <rPh sb="30" eb="33">
      <t>ドウニュウマエ</t>
    </rPh>
    <phoneticPr fontId="1"/>
  </si>
  <si>
    <t>・上記の表中の⑧換算後燃料消費量を含め、不明な点などはメーカーまたは販売店にお問い合わせください。</t>
    <rPh sb="1" eb="3">
      <t>ジョウキ</t>
    </rPh>
    <rPh sb="4" eb="6">
      <t>ヒョウチュウ</t>
    </rPh>
    <rPh sb="8" eb="10">
      <t>カンサン</t>
    </rPh>
    <rPh sb="10" eb="11">
      <t>ゴ</t>
    </rPh>
    <rPh sb="11" eb="13">
      <t>ネンリョウ</t>
    </rPh>
    <rPh sb="13" eb="16">
      <t>ショウヒリョウ</t>
    </rPh>
    <rPh sb="17" eb="18">
      <t>フク</t>
    </rPh>
    <rPh sb="20" eb="22">
      <t>フメイ</t>
    </rPh>
    <rPh sb="23" eb="24">
      <t>テン</t>
    </rPh>
    <rPh sb="34" eb="37">
      <t>ハンバイテン</t>
    </rPh>
    <rPh sb="39" eb="40">
      <t>ト</t>
    </rPh>
    <rPh sb="41" eb="42">
      <t>ア</t>
    </rPh>
    <phoneticPr fontId="1"/>
  </si>
  <si>
    <t>既設機器 ※4</t>
    <rPh sb="0" eb="4">
      <t>キセツキキ</t>
    </rPh>
    <phoneticPr fontId="1"/>
  </si>
  <si>
    <t>被代替機器②
（既設機器）※３</t>
    <rPh sb="0" eb="5">
      <t>ヒダイガエキキ</t>
    </rPh>
    <rPh sb="8" eb="12">
      <t>キセツキキ</t>
    </rPh>
    <phoneticPr fontId="1"/>
  </si>
  <si>
    <t>※３　既設の乾燥機2台を1台に換装する場合、もしくは、既設の乾燥機1台を継続して使用する場合に記入すること。</t>
    <rPh sb="3" eb="5">
      <t>キセツ</t>
    </rPh>
    <rPh sb="6" eb="9">
      <t>カンソウキ</t>
    </rPh>
    <rPh sb="10" eb="11">
      <t>ダイ</t>
    </rPh>
    <rPh sb="13" eb="14">
      <t>ダイ</t>
    </rPh>
    <rPh sb="15" eb="17">
      <t>カンソウ</t>
    </rPh>
    <rPh sb="19" eb="21">
      <t>バアイ</t>
    </rPh>
    <rPh sb="27" eb="29">
      <t>キセツ</t>
    </rPh>
    <rPh sb="30" eb="33">
      <t>カンソウキ</t>
    </rPh>
    <rPh sb="34" eb="35">
      <t>ダイ</t>
    </rPh>
    <rPh sb="36" eb="38">
      <t>ケイゾク</t>
    </rPh>
    <rPh sb="40" eb="42">
      <t>シヨウ</t>
    </rPh>
    <rPh sb="44" eb="46">
      <t>バアイ</t>
    </rPh>
    <rPh sb="47" eb="49">
      <t>キニュウ</t>
    </rPh>
    <phoneticPr fontId="1"/>
  </si>
  <si>
    <t>※４　既設の乾燥機を継続して使用する場合に記入すること。</t>
    <rPh sb="3" eb="5">
      <t>キセツ</t>
    </rPh>
    <rPh sb="6" eb="9">
      <t>カンソウキ</t>
    </rPh>
    <rPh sb="10" eb="12">
      <t>ケイゾク</t>
    </rPh>
    <rPh sb="14" eb="16">
      <t>シヨウ</t>
    </rPh>
    <rPh sb="18" eb="20">
      <t>バアイ</t>
    </rPh>
    <rPh sb="21" eb="23">
      <t>キニュウ</t>
    </rPh>
    <phoneticPr fontId="17"/>
  </si>
  <si>
    <t>⑧省エネルギー効果
  （％）　※３</t>
    <rPh sb="1" eb="2">
      <t>ショウ</t>
    </rPh>
    <rPh sb="7" eb="9">
      <t>コウカ</t>
    </rPh>
    <phoneticPr fontId="1"/>
  </si>
  <si>
    <t>（株）C社</t>
    <rPh sb="0" eb="3">
      <t>カブ</t>
    </rPh>
    <rPh sb="4" eb="5">
      <t>シャ</t>
    </rPh>
    <phoneticPr fontId="1"/>
  </si>
  <si>
    <t>DE40F</t>
  </si>
  <si>
    <t>DE40F</t>
    <phoneticPr fontId="1"/>
  </si>
  <si>
    <t>GH70I</t>
    <phoneticPr fontId="1"/>
  </si>
  <si>
    <t>AB50C</t>
    <phoneticPr fontId="1"/>
  </si>
  <si>
    <t>船名：</t>
    <rPh sb="0" eb="2">
      <t>センメイ</t>
    </rPh>
    <phoneticPr fontId="1"/>
  </si>
  <si>
    <t>使用者：</t>
    <rPh sb="0" eb="3">
      <t>シヨウシャ</t>
    </rPh>
    <phoneticPr fontId="1"/>
  </si>
  <si>
    <t>使用者：漁安協　太郎</t>
    <rPh sb="0" eb="3">
      <t>シヨウシャ</t>
    </rPh>
    <phoneticPr fontId="1"/>
  </si>
  <si>
    <t>船名：第10全漁連丸</t>
    <rPh sb="0" eb="2">
      <t>センメイ</t>
    </rPh>
    <phoneticPr fontId="1"/>
  </si>
  <si>
    <t>船名：第13全漁連丸</t>
    <rPh sb="0" eb="2">
      <t>センメイ</t>
    </rPh>
    <rPh sb="3" eb="4">
      <t>ダイ</t>
    </rPh>
    <rPh sb="6" eb="7">
      <t>ゼン</t>
    </rPh>
    <rPh sb="7" eb="9">
      <t>ギョレン</t>
    </rPh>
    <rPh sb="9" eb="10">
      <t>マル</t>
    </rPh>
    <phoneticPr fontId="1"/>
  </si>
  <si>
    <t>使用者：漁安協　太郎</t>
    <phoneticPr fontId="1"/>
  </si>
  <si>
    <t>所在地：
使用者：</t>
    <rPh sb="0" eb="3">
      <t>ショザイチ</t>
    </rPh>
    <rPh sb="6" eb="9">
      <t>シヨウシャ</t>
    </rPh>
    <phoneticPr fontId="1"/>
  </si>
  <si>
    <t>船名：
使用者：</t>
    <rPh sb="0" eb="2">
      <t>センメイ</t>
    </rPh>
    <rPh sb="5" eb="8">
      <t>シヨウシャ</t>
    </rPh>
    <phoneticPr fontId="1"/>
  </si>
  <si>
    <t>４モード燃料消費率</t>
    <rPh sb="4" eb="9">
      <t>ネンリョウショウヒリツ</t>
    </rPh>
    <phoneticPr fontId="1"/>
  </si>
  <si>
    <t>連続出力燃料消費率</t>
    <rPh sb="0" eb="4">
      <t>レンゾクシュツリョク</t>
    </rPh>
    <rPh sb="4" eb="8">
      <t>ネンリョウショウヒ</t>
    </rPh>
    <rPh sb="8" eb="9">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</si>
</sst>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quot;L&quot;"/>
    <numFmt numFmtId="177" formatCode="#,###\ &quot;L/kg&quot;"/>
    <numFmt numFmtId="178" formatCode="#,###.0\ &quot;L&quot;"/>
    <numFmt numFmtId="179" formatCode="0.0%"/>
    <numFmt numFmtId="180" formatCode="#,###.00\ &quot;Ｌ/ｈ&quot;\ "/>
    <numFmt numFmtId="181" formatCode="0.0"/>
    <numFmt numFmtId="182" formatCode="#,###.00\ &quot;g/kWh&quot;\ "/>
    <numFmt numFmtId="183" formatCode="#,###\ &quot;rpm&quot;\ "/>
    <numFmt numFmtId="184" formatCode="#,###\ &quot;KVA&quot;\ "/>
    <numFmt numFmtId="185" formatCode="#,###.00\ &quot;kW&quot;\ \ "/>
    <numFmt numFmtId="186" formatCode="#,###\ &quot;kW&quot;\ "/>
    <numFmt numFmtId="187" formatCode="#,###\ &quot;kcal/h &quot;"/>
    <numFmt numFmtId="188" formatCode="#,###.0\ &quot;kW&quot;\ "/>
    <numFmt numFmtId="189" formatCode="#,###.00\ &quot;L/h&quot;\ "/>
    <numFmt numFmtId="190" formatCode="#,###.00\ &quot;L&quot;"/>
    <numFmt numFmtId="191" formatCode="##,##0.00\ &quot;L&quot;"/>
  </numFmts>
  <fonts count="20">
    <font>
      <sz val="11"/>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sz val="11"/>
      <color indexed="10"/>
      <name val="メイリオ"/>
      <family val="3"/>
      <charset val="128"/>
    </font>
    <font>
      <sz val="12"/>
      <name val="メイリオ"/>
      <family val="3"/>
      <charset val="128"/>
    </font>
    <font>
      <sz val="12"/>
      <color indexed="8"/>
      <name val="メイリオ"/>
      <family val="3"/>
      <charset val="128"/>
    </font>
    <font>
      <sz val="11"/>
      <color indexed="8"/>
      <name val="メイリオ"/>
      <family val="3"/>
      <charset val="128"/>
    </font>
    <font>
      <sz val="11"/>
      <color theme="1"/>
      <name val="ＭＳ Ｐゴシック"/>
      <family val="3"/>
      <charset val="128"/>
      <scheme val="minor"/>
    </font>
    <font>
      <sz val="11"/>
      <color rgb="FFFF0000"/>
      <name val="メイリオ"/>
      <family val="3"/>
      <charset val="128"/>
    </font>
    <font>
      <sz val="12"/>
      <color rgb="FFFF0000"/>
      <name val="メイリオ"/>
      <family val="3"/>
      <charset val="128"/>
    </font>
    <font>
      <sz val="11"/>
      <name val="ＭＳ Ｐゴシック"/>
      <family val="3"/>
      <charset val="128"/>
    </font>
    <font>
      <sz val="12"/>
      <color indexed="10"/>
      <name val="メイリオ"/>
      <family val="3"/>
      <charset val="128"/>
    </font>
    <font>
      <sz val="14"/>
      <name val="メイリオ"/>
      <family val="3"/>
      <charset val="128"/>
    </font>
    <font>
      <sz val="14"/>
      <color rgb="FFFF0000"/>
      <name val="メイリオ"/>
      <family val="3"/>
      <charset val="128"/>
    </font>
    <font>
      <sz val="6"/>
      <name val="ＭＳ Ｐゴシック"/>
      <family val="2"/>
      <charset val="128"/>
      <scheme val="minor"/>
    </font>
    <font>
      <b/>
      <sz val="14"/>
      <name val="メイリオ"/>
      <family val="3"/>
      <charset val="128"/>
    </font>
    <font>
      <sz val="6"/>
      <name val="メイリオ"/>
      <family val="2"/>
      <charset val="128"/>
    </font>
    <font>
      <sz val="12"/>
      <color theme="1"/>
      <name val="メイリオ"/>
      <family val="3"/>
      <charset val="128"/>
    </font>
    <font>
      <b/>
      <sz val="12"/>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top style="dashDotDot">
        <color theme="4" tint="-0.24994659260841701"/>
      </top>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diagonalDown="1">
      <left style="thin">
        <color indexed="64"/>
      </left>
      <right style="thin">
        <color indexed="64"/>
      </right>
      <top/>
      <bottom style="dotted">
        <color indexed="64"/>
      </bottom>
      <diagonal style="thin">
        <color indexed="64"/>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s>
  <cellStyleXfs count="4">
    <xf numFmtId="0" fontId="0" fillId="0" borderId="0">
      <alignment vertical="center"/>
    </xf>
    <xf numFmtId="0" fontId="8" fillId="0" borderId="0">
      <alignment vertical="center"/>
    </xf>
    <xf numFmtId="9" fontId="11" fillId="0" borderId="0" applyFont="0" applyFill="0" applyBorder="0" applyAlignment="0" applyProtection="0">
      <alignment vertical="center"/>
    </xf>
    <xf numFmtId="0" fontId="11" fillId="0" borderId="0">
      <alignment vertical="center"/>
    </xf>
  </cellStyleXfs>
  <cellXfs count="37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readingOrder="1"/>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indent="2"/>
    </xf>
    <xf numFmtId="0" fontId="5" fillId="0" borderId="0" xfId="0" applyFont="1" applyAlignment="1">
      <alignment horizontal="left" vertical="center" indent="3"/>
    </xf>
    <xf numFmtId="0" fontId="3" fillId="0" borderId="0" xfId="0" applyFont="1">
      <alignment vertical="center"/>
    </xf>
    <xf numFmtId="0" fontId="6" fillId="0" borderId="0" xfId="0" applyFont="1" applyAlignment="1">
      <alignment horizontal="left" vertical="center" indent="3" readingOrder="1"/>
    </xf>
    <xf numFmtId="0" fontId="2" fillId="0" borderId="0" xfId="0" applyFont="1" applyAlignment="1">
      <alignment horizontal="left" vertical="center" indent="3" readingOrder="1"/>
    </xf>
    <xf numFmtId="0" fontId="5" fillId="0" borderId="0" xfId="0" applyFont="1" applyAlignment="1">
      <alignment horizontal="left" vertical="center" indent="3" readingOrder="1"/>
    </xf>
    <xf numFmtId="0" fontId="2" fillId="0" borderId="0" xfId="0" applyFont="1" applyAlignment="1">
      <alignment horizontal="center" vertical="center" shrinkToFit="1"/>
    </xf>
    <xf numFmtId="0" fontId="2" fillId="0" borderId="0" xfId="0" applyFont="1" applyAlignment="1">
      <alignment horizontal="left" vertical="center" indent="1"/>
    </xf>
    <xf numFmtId="0" fontId="3" fillId="0" borderId="0" xfId="0" applyFont="1" applyAlignment="1">
      <alignment horizontal="left" vertical="center" indent="1"/>
    </xf>
    <xf numFmtId="0" fontId="2" fillId="0" borderId="0" xfId="0" applyFont="1" applyAlignment="1">
      <alignment horizontal="left" vertical="center" indent="1" shrinkToFit="1"/>
    </xf>
    <xf numFmtId="0" fontId="12" fillId="0" borderId="0" xfId="0" applyFont="1">
      <alignment vertical="center"/>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0" xfId="0" applyFont="1" applyFill="1">
      <alignment vertical="center"/>
    </xf>
    <xf numFmtId="0" fontId="5" fillId="0" borderId="1" xfId="0" applyFont="1" applyBorder="1">
      <alignment vertical="center"/>
    </xf>
    <xf numFmtId="0" fontId="13" fillId="0" borderId="0" xfId="0" applyFont="1" applyAlignment="1">
      <alignment horizontal="center" vertical="center"/>
    </xf>
    <xf numFmtId="0" fontId="13" fillId="0" borderId="0" xfId="0" applyFont="1">
      <alignment vertical="center"/>
    </xf>
    <xf numFmtId="0" fontId="14" fillId="7" borderId="1" xfId="0" applyFont="1" applyFill="1" applyBorder="1" applyAlignment="1">
      <alignment horizontal="center" vertical="center"/>
    </xf>
    <xf numFmtId="0" fontId="13" fillId="0" borderId="1" xfId="0" applyFont="1" applyBorder="1" applyAlignment="1">
      <alignment horizontal="center" vertical="center"/>
    </xf>
    <xf numFmtId="0" fontId="14" fillId="7" borderId="1" xfId="0" applyFont="1" applyFill="1" applyBorder="1" applyAlignment="1">
      <alignment horizontal="center" vertical="center" shrinkToFit="1"/>
    </xf>
    <xf numFmtId="0" fontId="13" fillId="0" borderId="1" xfId="0" applyFont="1" applyBorder="1" applyAlignment="1">
      <alignment horizontal="center" vertical="center" shrinkToFit="1"/>
    </xf>
    <xf numFmtId="0" fontId="13" fillId="0" borderId="0" xfId="0" applyFont="1" applyAlignment="1">
      <alignment horizontal="center" vertical="center" shrinkToFit="1"/>
    </xf>
    <xf numFmtId="0" fontId="14" fillId="7" borderId="3" xfId="0" applyFont="1" applyFill="1" applyBorder="1" applyAlignment="1">
      <alignment horizontal="center" vertical="center" shrinkToFit="1"/>
    </xf>
    <xf numFmtId="0" fontId="13" fillId="0" borderId="3" xfId="0" applyFont="1" applyBorder="1" applyAlignment="1">
      <alignment horizontal="center" vertical="center" shrinkToFit="1"/>
    </xf>
    <xf numFmtId="185" fontId="14" fillId="7" borderId="4" xfId="0" applyNumberFormat="1" applyFont="1" applyFill="1" applyBorder="1">
      <alignment vertical="center"/>
    </xf>
    <xf numFmtId="185" fontId="13" fillId="0" borderId="4" xfId="0" applyNumberFormat="1" applyFont="1" applyBorder="1">
      <alignment vertical="center"/>
    </xf>
    <xf numFmtId="185" fontId="13" fillId="0" borderId="0" xfId="0" applyNumberFormat="1" applyFont="1">
      <alignment vertical="center"/>
    </xf>
    <xf numFmtId="0" fontId="14" fillId="7" borderId="5" xfId="0" applyFont="1" applyFill="1" applyBorder="1" applyAlignment="1">
      <alignment horizontal="center" vertical="center"/>
    </xf>
    <xf numFmtId="0" fontId="13" fillId="0" borderId="5" xfId="0" applyFont="1" applyBorder="1" applyAlignment="1">
      <alignment horizontal="center" vertical="center"/>
    </xf>
    <xf numFmtId="182" fontId="14" fillId="7" borderId="1" xfId="0" applyNumberFormat="1" applyFont="1" applyFill="1" applyBorder="1">
      <alignment vertical="center"/>
    </xf>
    <xf numFmtId="182" fontId="13" fillId="0" borderId="1" xfId="0" applyNumberFormat="1" applyFont="1" applyBorder="1">
      <alignment vertical="center"/>
    </xf>
    <xf numFmtId="182" fontId="13" fillId="0" borderId="0" xfId="0" applyNumberFormat="1" applyFont="1">
      <alignment vertical="center"/>
    </xf>
    <xf numFmtId="180" fontId="13" fillId="0" borderId="0" xfId="0" applyNumberFormat="1" applyFont="1">
      <alignment vertical="center"/>
    </xf>
    <xf numFmtId="179" fontId="13" fillId="0" borderId="0" xfId="0" applyNumberFormat="1"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right" vertical="center"/>
    </xf>
    <xf numFmtId="178" fontId="5" fillId="0" borderId="0" xfId="0" applyNumberFormat="1" applyFont="1">
      <alignment vertical="center"/>
    </xf>
    <xf numFmtId="10" fontId="5" fillId="0" borderId="0" xfId="0" applyNumberFormat="1" applyFont="1" applyAlignment="1">
      <alignment horizontal="center" vertical="center"/>
    </xf>
    <xf numFmtId="189" fontId="14" fillId="7" borderId="1" xfId="0" applyNumberFormat="1" applyFont="1" applyFill="1" applyBorder="1">
      <alignment vertical="center"/>
    </xf>
    <xf numFmtId="189" fontId="13" fillId="0" borderId="1" xfId="0" applyNumberFormat="1" applyFont="1" applyBorder="1">
      <alignment vertical="center"/>
    </xf>
    <xf numFmtId="0" fontId="6" fillId="0" borderId="0" xfId="0" applyFont="1" applyAlignment="1">
      <alignment horizontal="right" vertical="center" wrapText="1" readingOrder="1"/>
    </xf>
    <xf numFmtId="0" fontId="6" fillId="0" borderId="0" xfId="0" applyFont="1" applyAlignment="1">
      <alignment vertical="center" wrapText="1" readingOrder="1"/>
    </xf>
    <xf numFmtId="0" fontId="2" fillId="0" borderId="0" xfId="0" applyFont="1" applyAlignment="1">
      <alignment horizontal="left" vertical="center"/>
    </xf>
    <xf numFmtId="0" fontId="7" fillId="0" borderId="17" xfId="0" applyFont="1" applyBorder="1" applyAlignment="1">
      <alignment horizontal="left" vertical="center" wrapText="1" readingOrder="1"/>
    </xf>
    <xf numFmtId="0" fontId="2" fillId="0" borderId="17" xfId="0" applyFont="1" applyBorder="1" applyAlignment="1">
      <alignment vertical="center" wrapText="1"/>
    </xf>
    <xf numFmtId="0" fontId="16" fillId="0" borderId="0" xfId="0" applyFont="1" applyAlignment="1">
      <alignment horizontal="center" vertical="center"/>
    </xf>
    <xf numFmtId="0" fontId="6" fillId="0" borderId="0" xfId="0" applyFont="1" applyAlignment="1">
      <alignment vertical="center" shrinkToFit="1" readingOrder="1"/>
    </xf>
    <xf numFmtId="177" fontId="5" fillId="0" borderId="3" xfId="3" applyNumberFormat="1" applyFont="1" applyBorder="1" applyAlignment="1">
      <alignment vertical="center" shrinkToFit="1"/>
    </xf>
    <xf numFmtId="177" fontId="5" fillId="0" borderId="1" xfId="3" applyNumberFormat="1" applyFont="1" applyBorder="1" applyAlignment="1">
      <alignment vertical="center" shrinkToFit="1"/>
    </xf>
    <xf numFmtId="0" fontId="2" fillId="0" borderId="0" xfId="3" applyFont="1" applyProtection="1">
      <alignment vertical="center"/>
      <protection locked="0"/>
    </xf>
    <xf numFmtId="0" fontId="2" fillId="0" borderId="0" xfId="3"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5" fillId="0" borderId="1" xfId="3" applyFont="1" applyBorder="1" applyAlignment="1" applyProtection="1">
      <alignment horizontal="left" vertical="center" wrapText="1" indent="1"/>
      <protection locked="0"/>
    </xf>
    <xf numFmtId="0" fontId="5" fillId="0" borderId="1" xfId="3" applyFont="1" applyBorder="1" applyAlignment="1" applyProtection="1">
      <alignment horizontal="center" vertical="center" wrapText="1"/>
      <protection locked="0"/>
    </xf>
    <xf numFmtId="0" fontId="5" fillId="0" borderId="1" xfId="3" applyFont="1" applyBorder="1" applyAlignment="1" applyProtection="1">
      <alignment horizontal="left" vertical="center" wrapText="1"/>
      <protection locked="0"/>
    </xf>
    <xf numFmtId="0" fontId="5" fillId="2" borderId="0" xfId="3" applyFont="1" applyFill="1" applyProtection="1">
      <alignment vertical="center"/>
      <protection locked="0"/>
    </xf>
    <xf numFmtId="0" fontId="5" fillId="2" borderId="5" xfId="3" applyFont="1" applyFill="1" applyBorder="1" applyProtection="1">
      <alignment vertical="center"/>
      <protection locked="0"/>
    </xf>
    <xf numFmtId="0" fontId="5" fillId="2" borderId="5" xfId="3" applyFont="1" applyFill="1" applyBorder="1" applyAlignment="1" applyProtection="1">
      <alignment horizontal="center" vertical="center"/>
      <protection locked="0"/>
    </xf>
    <xf numFmtId="188" fontId="5" fillId="2" borderId="5" xfId="3" applyNumberFormat="1" applyFont="1" applyFill="1" applyBorder="1" applyAlignment="1" applyProtection="1">
      <alignment horizontal="right" vertical="center"/>
      <protection locked="0"/>
    </xf>
    <xf numFmtId="183" fontId="5" fillId="2" borderId="5" xfId="3" applyNumberFormat="1" applyFont="1" applyFill="1" applyBorder="1" applyAlignment="1" applyProtection="1">
      <alignment horizontal="right" vertical="center"/>
      <protection locked="0"/>
    </xf>
    <xf numFmtId="0" fontId="5" fillId="2" borderId="5" xfId="3" applyFont="1" applyFill="1" applyBorder="1" applyAlignment="1" applyProtection="1">
      <alignment horizontal="right" vertical="center"/>
      <protection locked="0"/>
    </xf>
    <xf numFmtId="0" fontId="6" fillId="0" borderId="0" xfId="3" applyFont="1" applyAlignment="1" applyProtection="1">
      <alignment horizontal="left" vertical="center" readingOrder="1"/>
      <protection locked="0"/>
    </xf>
    <xf numFmtId="0" fontId="5" fillId="0" borderId="0" xfId="3" applyFont="1" applyProtection="1">
      <alignment vertical="center"/>
      <protection locked="0"/>
    </xf>
    <xf numFmtId="0" fontId="3" fillId="0" borderId="0" xfId="3" applyFont="1" applyProtection="1">
      <alignment vertical="center"/>
      <protection locked="0"/>
    </xf>
    <xf numFmtId="0" fontId="5" fillId="0" borderId="1" xfId="3" applyFont="1" applyBorder="1" applyAlignment="1" applyProtection="1">
      <alignment vertical="center" wrapText="1"/>
      <protection locked="0"/>
    </xf>
    <xf numFmtId="0" fontId="5" fillId="0" borderId="1" xfId="3" applyFont="1" applyBorder="1" applyProtection="1">
      <alignment vertical="center"/>
      <protection locked="0"/>
    </xf>
    <xf numFmtId="187" fontId="5" fillId="0" borderId="1" xfId="3" applyNumberFormat="1" applyFont="1" applyBorder="1" applyAlignment="1" applyProtection="1">
      <alignment vertical="center" shrinkToFit="1"/>
      <protection locked="0"/>
    </xf>
    <xf numFmtId="176" fontId="5" fillId="0" borderId="1" xfId="3" applyNumberFormat="1" applyFont="1" applyBorder="1" applyAlignment="1" applyProtection="1">
      <alignment vertical="center" shrinkToFit="1"/>
      <protection locked="0"/>
    </xf>
    <xf numFmtId="191" fontId="5" fillId="0" borderId="1" xfId="3" applyNumberFormat="1" applyFont="1" applyBorder="1" applyAlignment="1" applyProtection="1">
      <alignment vertical="center" shrinkToFit="1"/>
      <protection locked="0"/>
    </xf>
    <xf numFmtId="0" fontId="5" fillId="0" borderId="3" xfId="3" applyFont="1" applyBorder="1" applyProtection="1">
      <alignment vertical="center"/>
      <protection locked="0"/>
    </xf>
    <xf numFmtId="187" fontId="5" fillId="0" borderId="3" xfId="3" applyNumberFormat="1" applyFont="1" applyBorder="1" applyAlignment="1" applyProtection="1">
      <alignment vertical="center" shrinkToFit="1"/>
      <protection locked="0"/>
    </xf>
    <xf numFmtId="176" fontId="5" fillId="0" borderId="3" xfId="3" applyNumberFormat="1" applyFont="1" applyBorder="1" applyAlignment="1" applyProtection="1">
      <alignment vertical="center" shrinkToFit="1"/>
      <protection locked="0"/>
    </xf>
    <xf numFmtId="190" fontId="5" fillId="0" borderId="3" xfId="3" applyNumberFormat="1" applyFont="1" applyBorder="1" applyAlignment="1" applyProtection="1">
      <alignment vertical="center" shrinkToFit="1"/>
      <protection locked="0"/>
    </xf>
    <xf numFmtId="0" fontId="5" fillId="0" borderId="5" xfId="3" applyFont="1" applyBorder="1" applyProtection="1">
      <alignment vertical="center"/>
      <protection locked="0"/>
    </xf>
    <xf numFmtId="187" fontId="5" fillId="0" borderId="5" xfId="3" applyNumberFormat="1" applyFont="1" applyBorder="1" applyAlignment="1" applyProtection="1">
      <alignment vertical="center" shrinkToFit="1"/>
      <protection locked="0"/>
    </xf>
    <xf numFmtId="190" fontId="5" fillId="0" borderId="1" xfId="3" applyNumberFormat="1" applyFont="1" applyBorder="1" applyAlignment="1" applyProtection="1">
      <alignment vertical="center" shrinkToFit="1"/>
      <protection locked="0"/>
    </xf>
    <xf numFmtId="0" fontId="12" fillId="0" borderId="0" xfId="3" applyFont="1" applyProtection="1">
      <alignment vertical="center"/>
      <protection locked="0"/>
    </xf>
    <xf numFmtId="0" fontId="5" fillId="0" borderId="0" xfId="3" applyFont="1" applyAlignment="1" applyProtection="1">
      <alignment horizontal="left" vertical="center"/>
      <protection locked="0"/>
    </xf>
    <xf numFmtId="0" fontId="7" fillId="0" borderId="0" xfId="3" applyFont="1" applyAlignment="1" applyProtection="1">
      <alignment horizontal="left" vertical="center" readingOrder="1"/>
      <protection locked="0"/>
    </xf>
    <xf numFmtId="0" fontId="7" fillId="0" borderId="0" xfId="3" applyFont="1" applyAlignment="1" applyProtection="1">
      <alignment horizontal="left" vertical="center" indent="2" readingOrder="1"/>
      <protection locked="0"/>
    </xf>
    <xf numFmtId="0" fontId="2" fillId="0" borderId="0" xfId="3" applyFont="1" applyAlignment="1" applyProtection="1">
      <alignment horizontal="left" vertical="center" indent="2" readingOrder="1"/>
      <protection locked="0"/>
    </xf>
    <xf numFmtId="0" fontId="7" fillId="0" borderId="17" xfId="3" applyFont="1" applyBorder="1" applyAlignment="1" applyProtection="1">
      <alignment horizontal="left" vertical="center" wrapText="1" readingOrder="1"/>
      <protection locked="0"/>
    </xf>
    <xf numFmtId="0" fontId="2" fillId="0" borderId="17" xfId="3" applyFont="1" applyBorder="1" applyAlignment="1" applyProtection="1">
      <alignment vertical="center" wrapText="1"/>
      <protection locked="0"/>
    </xf>
    <xf numFmtId="0" fontId="5" fillId="0" borderId="17" xfId="3" applyFont="1" applyBorder="1" applyProtection="1">
      <alignment vertical="center"/>
      <protection locked="0"/>
    </xf>
    <xf numFmtId="0" fontId="6" fillId="0" borderId="0" xfId="3" applyFont="1" applyAlignment="1" applyProtection="1">
      <alignment horizontal="right" vertical="center" wrapText="1" readingOrder="1"/>
      <protection locked="0"/>
    </xf>
    <xf numFmtId="0" fontId="5" fillId="0" borderId="0" xfId="3" applyFont="1" applyAlignment="1" applyProtection="1">
      <alignment horizontal="right" vertical="center"/>
      <protection locked="0"/>
    </xf>
    <xf numFmtId="0" fontId="2" fillId="0" borderId="0" xfId="3" applyFont="1" applyAlignment="1" applyProtection="1">
      <alignment horizontal="left" vertical="center"/>
      <protection locked="0"/>
    </xf>
    <xf numFmtId="0" fontId="6" fillId="0" borderId="0" xfId="3" applyFont="1" applyAlignment="1" applyProtection="1">
      <alignment horizontal="center" vertical="center" shrinkToFit="1" readingOrder="1"/>
      <protection locked="0"/>
    </xf>
    <xf numFmtId="0" fontId="2" fillId="0" borderId="1" xfId="3" applyFont="1" applyBorder="1" applyAlignment="1" applyProtection="1">
      <alignment vertical="center" wrapText="1"/>
      <protection locked="0"/>
    </xf>
    <xf numFmtId="0" fontId="5" fillId="0" borderId="1" xfId="3" applyFont="1" applyBorder="1">
      <alignment vertical="center"/>
    </xf>
    <xf numFmtId="0" fontId="7" fillId="0" borderId="0" xfId="3" applyFont="1" applyAlignment="1">
      <alignment horizontal="left" vertical="center" readingOrder="1"/>
    </xf>
    <xf numFmtId="0" fontId="2" fillId="0" borderId="0" xfId="3" applyFont="1">
      <alignment vertical="center"/>
    </xf>
    <xf numFmtId="0" fontId="5" fillId="0" borderId="0" xfId="3" applyFont="1">
      <alignment vertical="center"/>
    </xf>
    <xf numFmtId="0" fontId="2" fillId="0" borderId="0" xfId="3" applyFont="1" applyAlignment="1">
      <alignment horizontal="left" vertical="center" indent="2" readingOrder="1"/>
    </xf>
    <xf numFmtId="0" fontId="5" fillId="2" borderId="5" xfId="0" applyFont="1" applyFill="1" applyBorder="1" applyAlignment="1">
      <alignment horizontal="center" vertical="center"/>
    </xf>
    <xf numFmtId="0" fontId="5" fillId="0" borderId="5" xfId="0" applyFont="1" applyBorder="1" applyAlignment="1">
      <alignment horizontal="center" vertical="center"/>
    </xf>
    <xf numFmtId="189" fontId="10" fillId="5" borderId="6" xfId="0" applyNumberFormat="1" applyFont="1" applyFill="1" applyBorder="1" applyAlignment="1">
      <alignment horizontal="right" vertical="center"/>
    </xf>
    <xf numFmtId="0" fontId="10" fillId="5" borderId="5" xfId="0" applyFont="1" applyFill="1" applyBorder="1">
      <alignment vertical="center"/>
    </xf>
    <xf numFmtId="0" fontId="9" fillId="5" borderId="6" xfId="0" applyFont="1" applyFill="1" applyBorder="1" applyAlignment="1">
      <alignment horizontal="center" vertical="center" wrapText="1"/>
    </xf>
    <xf numFmtId="0" fontId="10" fillId="5" borderId="5" xfId="0" applyFont="1" applyFill="1" applyBorder="1" applyAlignment="1">
      <alignment horizontal="center" vertical="center"/>
    </xf>
    <xf numFmtId="188" fontId="10" fillId="5" borderId="5" xfId="0" applyNumberFormat="1" applyFont="1" applyFill="1" applyBorder="1" applyAlignment="1">
      <alignment horizontal="right" vertical="center"/>
    </xf>
    <xf numFmtId="183" fontId="10" fillId="5" borderId="6" xfId="0" applyNumberFormat="1" applyFont="1" applyFill="1" applyBorder="1" applyAlignment="1">
      <alignment horizontal="right" vertical="center"/>
    </xf>
    <xf numFmtId="0" fontId="10" fillId="5" borderId="6" xfId="0" applyFont="1" applyFill="1" applyBorder="1" applyAlignment="1">
      <alignment horizontal="right" vertical="center"/>
    </xf>
    <xf numFmtId="0" fontId="5" fillId="2" borderId="18" xfId="3" applyFont="1" applyFill="1" applyBorder="1" applyAlignment="1" applyProtection="1">
      <alignment horizontal="center" vertical="center"/>
      <protection locked="0"/>
    </xf>
    <xf numFmtId="0" fontId="2" fillId="9" borderId="19" xfId="0" applyFont="1" applyFill="1" applyBorder="1">
      <alignment vertical="center"/>
    </xf>
    <xf numFmtId="0" fontId="2" fillId="9" borderId="5" xfId="0" applyFont="1" applyFill="1" applyBorder="1">
      <alignment vertical="center"/>
    </xf>
    <xf numFmtId="0" fontId="10" fillId="6" borderId="6" xfId="0" applyFont="1" applyFill="1" applyBorder="1">
      <alignment vertical="center"/>
    </xf>
    <xf numFmtId="0" fontId="10" fillId="6" borderId="19" xfId="0" applyFont="1" applyFill="1" applyBorder="1" applyAlignment="1">
      <alignment vertical="center" wrapText="1"/>
    </xf>
    <xf numFmtId="0" fontId="10" fillId="3" borderId="19" xfId="0" applyFont="1" applyFill="1" applyBorder="1" applyAlignment="1">
      <alignment vertical="center" wrapText="1"/>
    </xf>
    <xf numFmtId="0" fontId="10" fillId="3" borderId="6" xfId="0" applyFont="1" applyFill="1" applyBorder="1">
      <alignment vertical="center"/>
    </xf>
    <xf numFmtId="0" fontId="10" fillId="4" borderId="19" xfId="0" applyFont="1" applyFill="1" applyBorder="1" applyAlignment="1">
      <alignment vertical="center" wrapText="1"/>
    </xf>
    <xf numFmtId="0" fontId="10" fillId="4" borderId="6" xfId="0" applyFont="1" applyFill="1" applyBorder="1">
      <alignment vertical="center"/>
    </xf>
    <xf numFmtId="0" fontId="10" fillId="5" borderId="19" xfId="0" applyFont="1" applyFill="1" applyBorder="1" applyAlignment="1">
      <alignment vertical="center" wrapText="1"/>
    </xf>
    <xf numFmtId="0" fontId="10" fillId="5" borderId="6" xfId="0" applyFont="1" applyFill="1" applyBorder="1">
      <alignment vertical="center"/>
    </xf>
    <xf numFmtId="0" fontId="10" fillId="5" borderId="19" xfId="0" applyFont="1" applyFill="1" applyBorder="1">
      <alignment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188" fontId="10" fillId="5" borderId="19" xfId="0" applyNumberFormat="1" applyFont="1" applyFill="1" applyBorder="1" applyAlignment="1">
      <alignment horizontal="right" vertical="center"/>
    </xf>
    <xf numFmtId="183" fontId="10" fillId="5" borderId="19" xfId="0" applyNumberFormat="1" applyFont="1" applyFill="1" applyBorder="1" applyAlignment="1">
      <alignment horizontal="right" vertical="center"/>
    </xf>
    <xf numFmtId="0" fontId="10" fillId="5" borderId="19" xfId="0" applyFont="1" applyFill="1" applyBorder="1" applyAlignment="1">
      <alignment horizontal="right" vertical="center"/>
    </xf>
    <xf numFmtId="0" fontId="5" fillId="2" borderId="5" xfId="0" applyFont="1" applyFill="1" applyBorder="1">
      <alignment vertical="center"/>
    </xf>
    <xf numFmtId="0" fontId="5" fillId="2" borderId="5" xfId="0" applyFont="1" applyFill="1" applyBorder="1" applyAlignment="1">
      <alignment vertical="center" wrapText="1"/>
    </xf>
    <xf numFmtId="186" fontId="5" fillId="2" borderId="5" xfId="0" applyNumberFormat="1" applyFont="1" applyFill="1" applyBorder="1" applyAlignment="1">
      <alignment horizontal="right" vertical="center"/>
    </xf>
    <xf numFmtId="2" fontId="5" fillId="2" borderId="5" xfId="0" applyNumberFormat="1" applyFont="1" applyFill="1" applyBorder="1" applyAlignment="1">
      <alignment horizontal="right" vertical="center" shrinkToFit="1"/>
    </xf>
    <xf numFmtId="189" fontId="5" fillId="2" borderId="5" xfId="0" applyNumberFormat="1" applyFont="1" applyFill="1" applyBorder="1" applyAlignment="1">
      <alignment horizontal="right" vertical="center"/>
    </xf>
    <xf numFmtId="0" fontId="5" fillId="2" borderId="19" xfId="0" applyFont="1" applyFill="1" applyBorder="1">
      <alignment vertical="center"/>
    </xf>
    <xf numFmtId="0" fontId="5" fillId="2" borderId="19" xfId="0" applyFont="1" applyFill="1" applyBorder="1" applyAlignment="1">
      <alignment vertical="center" wrapText="1"/>
    </xf>
    <xf numFmtId="0" fontId="5" fillId="2" borderId="21" xfId="0" applyFont="1" applyFill="1" applyBorder="1" applyAlignment="1">
      <alignment horizontal="center" vertical="center"/>
    </xf>
    <xf numFmtId="0" fontId="5" fillId="2" borderId="19" xfId="0" applyFont="1" applyFill="1" applyBorder="1" applyAlignment="1">
      <alignment horizontal="center" vertical="center"/>
    </xf>
    <xf numFmtId="186" fontId="5" fillId="2" borderId="19" xfId="0" applyNumberFormat="1" applyFont="1" applyFill="1" applyBorder="1" applyAlignment="1">
      <alignment horizontal="right" vertical="center"/>
    </xf>
    <xf numFmtId="2" fontId="5" fillId="2" borderId="19" xfId="0" applyNumberFormat="1" applyFont="1" applyFill="1" applyBorder="1" applyAlignment="1">
      <alignment horizontal="right" vertical="center" shrinkToFit="1"/>
    </xf>
    <xf numFmtId="189" fontId="5" fillId="2" borderId="19" xfId="0" applyNumberFormat="1" applyFont="1" applyFill="1" applyBorder="1" applyAlignment="1">
      <alignment horizontal="right" vertical="center"/>
    </xf>
    <xf numFmtId="0" fontId="5" fillId="2" borderId="5" xfId="0" applyFont="1" applyFill="1" applyBorder="1" applyAlignment="1">
      <alignment vertical="center" shrinkToFit="1"/>
    </xf>
    <xf numFmtId="0" fontId="5" fillId="2" borderId="19" xfId="0" applyFont="1" applyFill="1" applyBorder="1" applyAlignment="1">
      <alignment vertical="center" shrinkToFit="1"/>
    </xf>
    <xf numFmtId="0" fontId="10" fillId="6" borderId="5" xfId="0" applyFont="1" applyFill="1" applyBorder="1">
      <alignment vertical="center"/>
    </xf>
    <xf numFmtId="0" fontId="9" fillId="6" borderId="6" xfId="0" applyFont="1" applyFill="1" applyBorder="1" applyAlignment="1">
      <alignment horizontal="center" vertical="center" wrapText="1"/>
    </xf>
    <xf numFmtId="0" fontId="10" fillId="6" borderId="5" xfId="0" applyFont="1" applyFill="1" applyBorder="1" applyAlignment="1">
      <alignment horizontal="center" vertical="center"/>
    </xf>
    <xf numFmtId="186" fontId="10" fillId="6" borderId="5" xfId="0" applyNumberFormat="1" applyFont="1" applyFill="1" applyBorder="1" applyAlignment="1">
      <alignment horizontal="right" vertical="center"/>
    </xf>
    <xf numFmtId="2" fontId="10" fillId="6" borderId="5" xfId="0" applyNumberFormat="1" applyFont="1" applyFill="1" applyBorder="1" applyAlignment="1">
      <alignment horizontal="right" vertical="center" shrinkToFit="1"/>
    </xf>
    <xf numFmtId="189" fontId="10" fillId="6" borderId="5" xfId="0" applyNumberFormat="1" applyFont="1" applyFill="1" applyBorder="1" applyAlignment="1">
      <alignment horizontal="right" vertical="center"/>
    </xf>
    <xf numFmtId="0" fontId="10" fillId="6" borderId="19" xfId="0" applyFont="1" applyFill="1" applyBorder="1">
      <alignment vertical="center"/>
    </xf>
    <xf numFmtId="0" fontId="10" fillId="6" borderId="21" xfId="0" applyFont="1" applyFill="1" applyBorder="1" applyAlignment="1">
      <alignment horizontal="center" vertical="center"/>
    </xf>
    <xf numFmtId="0" fontId="10" fillId="6" borderId="19" xfId="0" applyFont="1" applyFill="1" applyBorder="1" applyAlignment="1">
      <alignment horizontal="center" vertical="center"/>
    </xf>
    <xf numFmtId="186" fontId="10" fillId="6" borderId="19" xfId="0" applyNumberFormat="1" applyFont="1" applyFill="1" applyBorder="1" applyAlignment="1">
      <alignment horizontal="right" vertical="center"/>
    </xf>
    <xf numFmtId="2" fontId="10" fillId="6" borderId="19" xfId="0" applyNumberFormat="1" applyFont="1" applyFill="1" applyBorder="1" applyAlignment="1">
      <alignment horizontal="right" vertical="center" shrinkToFit="1"/>
    </xf>
    <xf numFmtId="189" fontId="10" fillId="6" borderId="19" xfId="0" applyNumberFormat="1" applyFont="1" applyFill="1" applyBorder="1" applyAlignment="1">
      <alignment horizontal="right" vertical="center"/>
    </xf>
    <xf numFmtId="0" fontId="10" fillId="6" borderId="5" xfId="0" applyFont="1" applyFill="1" applyBorder="1" applyAlignment="1">
      <alignment vertical="center" shrinkToFit="1"/>
    </xf>
    <xf numFmtId="0" fontId="10" fillId="6" borderId="19" xfId="0" applyFont="1" applyFill="1" applyBorder="1" applyAlignment="1">
      <alignment vertical="center" shrinkToFit="1"/>
    </xf>
    <xf numFmtId="0" fontId="10" fillId="3" borderId="5" xfId="0" applyFont="1" applyFill="1" applyBorder="1">
      <alignment vertical="center"/>
    </xf>
    <xf numFmtId="0" fontId="9"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186" fontId="10" fillId="3" borderId="5" xfId="0" applyNumberFormat="1" applyFont="1" applyFill="1" applyBorder="1" applyAlignment="1">
      <alignment horizontal="right" vertical="center"/>
    </xf>
    <xf numFmtId="2" fontId="10" fillId="3" borderId="6" xfId="0" applyNumberFormat="1" applyFont="1" applyFill="1" applyBorder="1" applyAlignment="1">
      <alignment horizontal="right" vertical="center"/>
    </xf>
    <xf numFmtId="189" fontId="10" fillId="3" borderId="6" xfId="0" applyNumberFormat="1" applyFont="1" applyFill="1" applyBorder="1" applyAlignment="1">
      <alignment horizontal="right" vertical="center"/>
    </xf>
    <xf numFmtId="0" fontId="10" fillId="3" borderId="19" xfId="0" applyFont="1" applyFill="1" applyBorder="1">
      <alignment vertical="center"/>
    </xf>
    <xf numFmtId="0" fontId="10" fillId="3" borderId="21" xfId="0" applyFont="1" applyFill="1" applyBorder="1" applyAlignment="1">
      <alignment horizontal="center" vertical="center"/>
    </xf>
    <xf numFmtId="0" fontId="10" fillId="3" borderId="19" xfId="0" applyFont="1" applyFill="1" applyBorder="1" applyAlignment="1">
      <alignment horizontal="center" vertical="center"/>
    </xf>
    <xf numFmtId="186" fontId="10" fillId="3" borderId="19" xfId="0" applyNumberFormat="1" applyFont="1" applyFill="1" applyBorder="1" applyAlignment="1">
      <alignment horizontal="right" vertical="center"/>
    </xf>
    <xf numFmtId="2" fontId="10" fillId="3" borderId="19" xfId="0" applyNumberFormat="1" applyFont="1" applyFill="1" applyBorder="1" applyAlignment="1">
      <alignment horizontal="right" vertical="center"/>
    </xf>
    <xf numFmtId="189" fontId="10" fillId="3" borderId="19" xfId="0" applyNumberFormat="1" applyFont="1" applyFill="1" applyBorder="1" applyAlignment="1">
      <alignment horizontal="right" vertical="center"/>
    </xf>
    <xf numFmtId="2" fontId="5" fillId="2" borderId="5" xfId="0" applyNumberFormat="1" applyFont="1" applyFill="1" applyBorder="1" applyAlignment="1">
      <alignment horizontal="right" vertical="center"/>
    </xf>
    <xf numFmtId="2" fontId="5" fillId="2" borderId="19" xfId="0" applyNumberFormat="1" applyFont="1" applyFill="1" applyBorder="1" applyAlignment="1">
      <alignment horizontal="right" vertical="center"/>
    </xf>
    <xf numFmtId="0" fontId="10" fillId="4" borderId="5" xfId="0" applyFont="1" applyFill="1" applyBorder="1">
      <alignment vertical="center"/>
    </xf>
    <xf numFmtId="0" fontId="9" fillId="4" borderId="6" xfId="0" applyFont="1" applyFill="1" applyBorder="1" applyAlignment="1">
      <alignment horizontal="center" vertical="center" wrapText="1"/>
    </xf>
    <xf numFmtId="0" fontId="10" fillId="4" borderId="5" xfId="0" applyFont="1" applyFill="1" applyBorder="1" applyAlignment="1">
      <alignment horizontal="center" vertical="center"/>
    </xf>
    <xf numFmtId="188" fontId="10" fillId="4" borderId="5" xfId="0" applyNumberFormat="1" applyFont="1" applyFill="1" applyBorder="1" applyAlignment="1">
      <alignment horizontal="right" vertical="center"/>
    </xf>
    <xf numFmtId="0" fontId="10" fillId="4" borderId="22" xfId="0" applyFont="1" applyFill="1" applyBorder="1" applyAlignment="1">
      <alignment horizontal="right" vertical="center"/>
    </xf>
    <xf numFmtId="0" fontId="10" fillId="4" borderId="19" xfId="0" applyFont="1" applyFill="1" applyBorder="1">
      <alignment vertical="center"/>
    </xf>
    <xf numFmtId="0" fontId="10" fillId="4" borderId="21" xfId="0" applyFont="1" applyFill="1" applyBorder="1" applyAlignment="1">
      <alignment horizontal="center" vertical="center"/>
    </xf>
    <xf numFmtId="0" fontId="10" fillId="4" borderId="19" xfId="0" applyFont="1" applyFill="1" applyBorder="1" applyAlignment="1">
      <alignment horizontal="center" vertical="center"/>
    </xf>
    <xf numFmtId="188" fontId="10" fillId="4" borderId="19" xfId="0" applyNumberFormat="1" applyFont="1" applyFill="1" applyBorder="1" applyAlignment="1">
      <alignment horizontal="right" vertical="center"/>
    </xf>
    <xf numFmtId="0" fontId="5" fillId="2" borderId="5" xfId="0" applyFont="1" applyFill="1" applyBorder="1" applyAlignment="1">
      <alignment horizontal="right" vertical="center"/>
    </xf>
    <xf numFmtId="0" fontId="5" fillId="2" borderId="18" xfId="0" applyFont="1" applyFill="1" applyBorder="1" applyAlignment="1">
      <alignment horizontal="right" vertical="center"/>
    </xf>
    <xf numFmtId="0" fontId="5" fillId="2" borderId="19" xfId="0" applyFont="1" applyFill="1" applyBorder="1" applyAlignment="1">
      <alignment horizontal="right" vertical="center"/>
    </xf>
    <xf numFmtId="0" fontId="5" fillId="2" borderId="21" xfId="0" applyFont="1" applyFill="1" applyBorder="1">
      <alignment vertical="center"/>
    </xf>
    <xf numFmtId="0" fontId="5" fillId="2" borderId="24" xfId="0" applyFont="1" applyFill="1" applyBorder="1">
      <alignment vertical="center"/>
    </xf>
    <xf numFmtId="189" fontId="10" fillId="5" borderId="19" xfId="0" applyNumberFormat="1" applyFont="1" applyFill="1" applyBorder="1" applyAlignment="1">
      <alignment horizontal="right" vertical="center"/>
    </xf>
    <xf numFmtId="188" fontId="5" fillId="2" borderId="5" xfId="0" applyNumberFormat="1" applyFont="1" applyFill="1" applyBorder="1" applyAlignment="1">
      <alignment horizontal="right" vertical="center"/>
    </xf>
    <xf numFmtId="183" fontId="5" fillId="2" borderId="5" xfId="0" applyNumberFormat="1" applyFont="1" applyFill="1" applyBorder="1" applyAlignment="1">
      <alignment horizontal="right" vertical="center"/>
    </xf>
    <xf numFmtId="188" fontId="5" fillId="2" borderId="19" xfId="0" applyNumberFormat="1" applyFont="1" applyFill="1" applyBorder="1" applyAlignment="1">
      <alignment horizontal="right" vertical="center"/>
    </xf>
    <xf numFmtId="183" fontId="5" fillId="2" borderId="19" xfId="0" applyNumberFormat="1" applyFont="1" applyFill="1" applyBorder="1" applyAlignment="1">
      <alignment horizontal="right" vertical="center"/>
    </xf>
    <xf numFmtId="0" fontId="5" fillId="2" borderId="19" xfId="3" applyFont="1" applyFill="1" applyBorder="1" applyProtection="1">
      <alignment vertical="center"/>
      <protection locked="0"/>
    </xf>
    <xf numFmtId="0" fontId="5" fillId="2" borderId="21" xfId="3" applyFont="1" applyFill="1" applyBorder="1" applyAlignment="1" applyProtection="1">
      <alignment horizontal="center" vertical="center"/>
      <protection locked="0"/>
    </xf>
    <xf numFmtId="0" fontId="5" fillId="2" borderId="19" xfId="3" applyFont="1" applyFill="1" applyBorder="1" applyAlignment="1" applyProtection="1">
      <alignment horizontal="right" vertical="center"/>
      <protection locked="0"/>
    </xf>
    <xf numFmtId="188" fontId="5" fillId="2" borderId="19" xfId="3" applyNumberFormat="1" applyFont="1" applyFill="1" applyBorder="1" applyAlignment="1" applyProtection="1">
      <alignment horizontal="right" vertical="center"/>
      <protection locked="0"/>
    </xf>
    <xf numFmtId="183" fontId="5" fillId="2" borderId="19" xfId="3" applyNumberFormat="1" applyFont="1" applyFill="1" applyBorder="1" applyAlignment="1" applyProtection="1">
      <alignment horizontal="right" vertical="center"/>
      <protection locked="0"/>
    </xf>
    <xf numFmtId="0" fontId="10" fillId="5" borderId="25" xfId="0" applyFont="1" applyFill="1" applyBorder="1">
      <alignment vertical="center"/>
    </xf>
    <xf numFmtId="0" fontId="10" fillId="5" borderId="26" xfId="0" applyFont="1" applyFill="1" applyBorder="1" applyAlignment="1">
      <alignment horizontal="center" vertical="center"/>
    </xf>
    <xf numFmtId="0" fontId="10" fillId="5" borderId="25" xfId="0" applyFont="1" applyFill="1" applyBorder="1" applyAlignment="1">
      <alignment horizontal="center" vertical="center"/>
    </xf>
    <xf numFmtId="188" fontId="10" fillId="5" borderId="25" xfId="0" applyNumberFormat="1" applyFont="1" applyFill="1" applyBorder="1" applyAlignment="1">
      <alignment horizontal="right" vertical="center"/>
    </xf>
    <xf numFmtId="183" fontId="10" fillId="5" borderId="25" xfId="0" applyNumberFormat="1" applyFont="1" applyFill="1" applyBorder="1" applyAlignment="1">
      <alignment horizontal="right" vertical="center"/>
    </xf>
    <xf numFmtId="0" fontId="10" fillId="5" borderId="25" xfId="0" applyFont="1" applyFill="1" applyBorder="1" applyAlignment="1">
      <alignment horizontal="right" vertical="center"/>
    </xf>
    <xf numFmtId="189" fontId="5" fillId="2" borderId="5" xfId="3" applyNumberFormat="1" applyFont="1" applyFill="1" applyBorder="1">
      <alignment vertical="center"/>
    </xf>
    <xf numFmtId="0" fontId="5" fillId="2" borderId="25" xfId="3" applyFont="1" applyFill="1" applyBorder="1" applyProtection="1">
      <alignment vertical="center"/>
      <protection locked="0"/>
    </xf>
    <xf numFmtId="0" fontId="5" fillId="2" borderId="26" xfId="3" applyFont="1" applyFill="1" applyBorder="1" applyAlignment="1" applyProtection="1">
      <alignment horizontal="center" vertical="center"/>
      <protection locked="0"/>
    </xf>
    <xf numFmtId="0" fontId="5" fillId="2" borderId="25" xfId="3" applyFont="1" applyFill="1" applyBorder="1" applyAlignment="1" applyProtection="1">
      <alignment horizontal="right" vertical="center"/>
      <protection locked="0"/>
    </xf>
    <xf numFmtId="188" fontId="5" fillId="2" borderId="25" xfId="3" applyNumberFormat="1" applyFont="1" applyFill="1" applyBorder="1" applyAlignment="1" applyProtection="1">
      <alignment horizontal="right" vertical="center"/>
      <protection locked="0"/>
    </xf>
    <xf numFmtId="183" fontId="5" fillId="2" borderId="25" xfId="3" applyNumberFormat="1" applyFont="1" applyFill="1" applyBorder="1" applyAlignment="1" applyProtection="1">
      <alignment horizontal="right" vertical="center"/>
      <protection locked="0"/>
    </xf>
    <xf numFmtId="0" fontId="10" fillId="5" borderId="27" xfId="0" applyFont="1" applyFill="1" applyBorder="1">
      <alignment vertical="center"/>
    </xf>
    <xf numFmtId="0" fontId="10" fillId="2" borderId="19" xfId="0" applyFont="1" applyFill="1" applyBorder="1">
      <alignment vertical="center"/>
    </xf>
    <xf numFmtId="0" fontId="10" fillId="2" borderId="27" xfId="0" applyFont="1" applyFill="1" applyBorder="1">
      <alignment vertical="center"/>
    </xf>
    <xf numFmtId="0" fontId="10" fillId="5" borderId="25" xfId="3" applyFont="1" applyFill="1" applyBorder="1" applyProtection="1">
      <alignment vertical="center"/>
      <protection locked="0"/>
    </xf>
    <xf numFmtId="0" fontId="10" fillId="5" borderId="26" xfId="3" applyFont="1" applyFill="1" applyBorder="1" applyAlignment="1" applyProtection="1">
      <alignment horizontal="center" vertical="center"/>
      <protection locked="0"/>
    </xf>
    <xf numFmtId="0" fontId="10" fillId="5" borderId="25" xfId="3" applyFont="1" applyFill="1" applyBorder="1" applyAlignment="1" applyProtection="1">
      <alignment horizontal="center" vertical="center"/>
      <protection locked="0"/>
    </xf>
    <xf numFmtId="188" fontId="10" fillId="5" borderId="25" xfId="3" applyNumberFormat="1" applyFont="1" applyFill="1" applyBorder="1" applyAlignment="1" applyProtection="1">
      <alignment horizontal="right" vertical="center"/>
      <protection locked="0"/>
    </xf>
    <xf numFmtId="183" fontId="10" fillId="5" borderId="25" xfId="3" applyNumberFormat="1" applyFont="1" applyFill="1" applyBorder="1" applyAlignment="1" applyProtection="1">
      <alignment horizontal="right" vertical="center"/>
      <protection locked="0"/>
    </xf>
    <xf numFmtId="0" fontId="10" fillId="5" borderId="25" xfId="3" applyFont="1" applyFill="1" applyBorder="1" applyAlignment="1" applyProtection="1">
      <alignment horizontal="right" vertical="center"/>
      <protection locked="0"/>
    </xf>
    <xf numFmtId="0" fontId="5" fillId="5" borderId="27" xfId="3" applyFont="1" applyFill="1" applyBorder="1" applyProtection="1">
      <alignment vertical="center"/>
      <protection locked="0"/>
    </xf>
    <xf numFmtId="0" fontId="10" fillId="5" borderId="5" xfId="3" applyFont="1" applyFill="1" applyBorder="1" applyProtection="1">
      <alignment vertical="center"/>
      <protection locked="0"/>
    </xf>
    <xf numFmtId="0" fontId="10" fillId="5" borderId="18" xfId="3" applyFont="1" applyFill="1" applyBorder="1" applyAlignment="1" applyProtection="1">
      <alignment horizontal="center" vertical="center"/>
      <protection locked="0"/>
    </xf>
    <xf numFmtId="0" fontId="10" fillId="5" borderId="5" xfId="3" applyFont="1" applyFill="1" applyBorder="1" applyAlignment="1" applyProtection="1">
      <alignment horizontal="center" vertical="center"/>
      <protection locked="0"/>
    </xf>
    <xf numFmtId="188" fontId="10" fillId="5" borderId="5" xfId="3" applyNumberFormat="1" applyFont="1" applyFill="1" applyBorder="1" applyAlignment="1" applyProtection="1">
      <alignment horizontal="right" vertical="center"/>
      <protection locked="0"/>
    </xf>
    <xf numFmtId="183" fontId="10" fillId="5" borderId="5" xfId="3" applyNumberFormat="1" applyFont="1" applyFill="1" applyBorder="1" applyAlignment="1" applyProtection="1">
      <alignment horizontal="right" vertical="center"/>
      <protection locked="0"/>
    </xf>
    <xf numFmtId="0" fontId="10" fillId="5" borderId="5" xfId="3" applyFont="1" applyFill="1" applyBorder="1" applyAlignment="1" applyProtection="1">
      <alignment horizontal="right" vertical="center"/>
      <protection locked="0"/>
    </xf>
    <xf numFmtId="0" fontId="10" fillId="5" borderId="28" xfId="0" applyFont="1" applyFill="1" applyBorder="1">
      <alignment vertical="center"/>
    </xf>
    <xf numFmtId="0" fontId="9"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188" fontId="10" fillId="5" borderId="28" xfId="0" applyNumberFormat="1" applyFont="1" applyFill="1" applyBorder="1" applyAlignment="1">
      <alignment horizontal="right" vertical="center"/>
    </xf>
    <xf numFmtId="183" fontId="10" fillId="5" borderId="28" xfId="0" applyNumberFormat="1" applyFont="1" applyFill="1" applyBorder="1" applyAlignment="1">
      <alignment horizontal="right" vertical="center"/>
    </xf>
    <xf numFmtId="0" fontId="10" fillId="5" borderId="28" xfId="0" applyFont="1" applyFill="1" applyBorder="1" applyAlignment="1">
      <alignment horizontal="right" vertical="center"/>
    </xf>
    <xf numFmtId="0" fontId="5" fillId="5" borderId="5" xfId="3" applyFont="1" applyFill="1" applyBorder="1" applyProtection="1">
      <alignment vertical="center"/>
      <protection locked="0"/>
    </xf>
    <xf numFmtId="0" fontId="5" fillId="2" borderId="19" xfId="3" applyFont="1" applyFill="1" applyBorder="1" applyAlignment="1" applyProtection="1">
      <alignment horizontal="center" vertical="center"/>
      <protection locked="0"/>
    </xf>
    <xf numFmtId="0" fontId="5" fillId="2" borderId="20" xfId="3" applyFont="1" applyFill="1" applyBorder="1" applyProtection="1">
      <alignment vertical="center"/>
      <protection locked="0"/>
    </xf>
    <xf numFmtId="0" fontId="5" fillId="2" borderId="20" xfId="3" applyFont="1" applyFill="1" applyBorder="1" applyAlignment="1" applyProtection="1">
      <alignment horizontal="center" vertical="center"/>
      <protection locked="0"/>
    </xf>
    <xf numFmtId="188" fontId="5" fillId="2" borderId="20" xfId="3" applyNumberFormat="1" applyFont="1" applyFill="1" applyBorder="1" applyAlignment="1" applyProtection="1">
      <alignment horizontal="right" vertical="center"/>
      <protection locked="0"/>
    </xf>
    <xf numFmtId="183" fontId="5" fillId="2" borderId="20" xfId="3" applyNumberFormat="1" applyFont="1" applyFill="1" applyBorder="1" applyAlignment="1" applyProtection="1">
      <alignment horizontal="right" vertical="center"/>
      <protection locked="0"/>
    </xf>
    <xf numFmtId="0" fontId="5" fillId="2" borderId="20" xfId="3" applyFont="1" applyFill="1" applyBorder="1" applyAlignment="1" applyProtection="1">
      <alignment horizontal="right" vertical="center"/>
      <protection locked="0"/>
    </xf>
    <xf numFmtId="0" fontId="5" fillId="2" borderId="25" xfId="3" applyFont="1" applyFill="1" applyBorder="1" applyAlignment="1" applyProtection="1">
      <alignment horizontal="center" vertical="center"/>
      <protection locked="0"/>
    </xf>
    <xf numFmtId="0" fontId="5" fillId="2" borderId="27" xfId="3" applyFont="1" applyFill="1" applyBorder="1" applyProtection="1">
      <alignment vertical="center"/>
      <protection locked="0"/>
    </xf>
    <xf numFmtId="0" fontId="5" fillId="2" borderId="28" xfId="3" applyFont="1" applyFill="1" applyBorder="1" applyProtection="1">
      <alignment vertical="center"/>
      <protection locked="0"/>
    </xf>
    <xf numFmtId="0" fontId="10" fillId="8" borderId="19" xfId="0" applyFont="1" applyFill="1" applyBorder="1" applyAlignment="1">
      <alignment vertical="center" wrapText="1"/>
    </xf>
    <xf numFmtId="0" fontId="10" fillId="8" borderId="6" xfId="0" applyFont="1" applyFill="1" applyBorder="1">
      <alignment vertical="center"/>
    </xf>
    <xf numFmtId="0" fontId="10" fillId="8" borderId="5" xfId="0" applyFont="1" applyFill="1" applyBorder="1">
      <alignment vertical="center"/>
    </xf>
    <xf numFmtId="0" fontId="10" fillId="8" borderId="5" xfId="0" applyFont="1" applyFill="1" applyBorder="1" applyAlignment="1">
      <alignment horizontal="center" vertical="center"/>
    </xf>
    <xf numFmtId="186" fontId="10" fillId="8" borderId="5" xfId="0" applyNumberFormat="1" applyFont="1" applyFill="1" applyBorder="1" applyAlignment="1">
      <alignment horizontal="right" vertical="center"/>
    </xf>
    <xf numFmtId="183" fontId="10" fillId="8" borderId="5" xfId="0" applyNumberFormat="1" applyFont="1" applyFill="1" applyBorder="1" applyAlignment="1">
      <alignment horizontal="center" vertical="center"/>
    </xf>
    <xf numFmtId="184" fontId="10" fillId="8" borderId="5" xfId="0" applyNumberFormat="1" applyFont="1" applyFill="1" applyBorder="1" applyAlignment="1">
      <alignment horizontal="center" vertical="center"/>
    </xf>
    <xf numFmtId="181" fontId="10" fillId="8" borderId="5" xfId="0" applyNumberFormat="1" applyFont="1" applyFill="1" applyBorder="1" applyAlignment="1">
      <alignment horizontal="right" vertical="center"/>
    </xf>
    <xf numFmtId="2" fontId="10" fillId="8" borderId="5" xfId="0" applyNumberFormat="1" applyFont="1" applyFill="1" applyBorder="1" applyAlignment="1">
      <alignment horizontal="right" vertical="center"/>
    </xf>
    <xf numFmtId="189" fontId="10" fillId="8" borderId="5" xfId="0" applyNumberFormat="1" applyFont="1" applyFill="1" applyBorder="1" applyAlignment="1">
      <alignment horizontal="right" vertical="center"/>
    </xf>
    <xf numFmtId="0" fontId="10" fillId="8" borderId="19" xfId="0" applyFont="1" applyFill="1" applyBorder="1">
      <alignment vertical="center"/>
    </xf>
    <xf numFmtId="0" fontId="10" fillId="8" borderId="19" xfId="0" applyFont="1" applyFill="1" applyBorder="1" applyAlignment="1">
      <alignment horizontal="center" vertical="center"/>
    </xf>
    <xf numFmtId="186" fontId="10" fillId="8" borderId="19" xfId="0" applyNumberFormat="1" applyFont="1" applyFill="1" applyBorder="1" applyAlignment="1">
      <alignment horizontal="right" vertical="center"/>
    </xf>
    <xf numFmtId="183" fontId="10" fillId="8" borderId="19" xfId="0" applyNumberFormat="1" applyFont="1" applyFill="1" applyBorder="1" applyAlignment="1">
      <alignment horizontal="center" vertical="center"/>
    </xf>
    <xf numFmtId="184" fontId="10" fillId="8" borderId="19" xfId="0" applyNumberFormat="1" applyFont="1" applyFill="1" applyBorder="1" applyAlignment="1">
      <alignment horizontal="center" vertical="center"/>
    </xf>
    <xf numFmtId="181" fontId="10" fillId="8" borderId="19" xfId="0" applyNumberFormat="1" applyFont="1" applyFill="1" applyBorder="1" applyAlignment="1">
      <alignment horizontal="right" vertical="center"/>
    </xf>
    <xf numFmtId="2" fontId="10" fillId="8" borderId="19" xfId="0" applyNumberFormat="1" applyFont="1" applyFill="1" applyBorder="1" applyAlignment="1">
      <alignment horizontal="right" vertical="center"/>
    </xf>
    <xf numFmtId="189" fontId="10" fillId="8" borderId="19" xfId="0" applyNumberFormat="1" applyFont="1" applyFill="1" applyBorder="1" applyAlignment="1">
      <alignment horizontal="right" vertical="center"/>
    </xf>
    <xf numFmtId="0" fontId="5" fillId="0" borderId="5" xfId="0" applyFont="1" applyBorder="1">
      <alignment vertical="center"/>
    </xf>
    <xf numFmtId="188" fontId="5" fillId="0" borderId="5" xfId="0" applyNumberFormat="1" applyFont="1" applyBorder="1" applyAlignment="1">
      <alignment horizontal="right" vertical="center"/>
    </xf>
    <xf numFmtId="183" fontId="5" fillId="0" borderId="5" xfId="0" applyNumberFormat="1" applyFont="1" applyBorder="1" applyAlignment="1">
      <alignment horizontal="center" vertical="center"/>
    </xf>
    <xf numFmtId="184" fontId="5" fillId="0" borderId="5" xfId="0" applyNumberFormat="1" applyFont="1" applyBorder="1" applyAlignment="1">
      <alignment horizontal="center" vertical="center"/>
    </xf>
    <xf numFmtId="181" fontId="5" fillId="0" borderId="5" xfId="0" applyNumberFormat="1" applyFont="1" applyBorder="1" applyAlignment="1">
      <alignment horizontal="right" vertical="center"/>
    </xf>
    <xf numFmtId="2" fontId="5" fillId="0" borderId="5" xfId="0" applyNumberFormat="1" applyFont="1" applyBorder="1" applyAlignment="1">
      <alignment horizontal="right" vertical="center"/>
    </xf>
    <xf numFmtId="189" fontId="5" fillId="0" borderId="5" xfId="0" applyNumberFormat="1" applyFont="1" applyBorder="1" applyAlignment="1">
      <alignment horizontal="right" vertical="center"/>
    </xf>
    <xf numFmtId="0" fontId="5" fillId="0" borderId="19" xfId="0" applyFont="1" applyBorder="1">
      <alignment vertical="center"/>
    </xf>
    <xf numFmtId="0" fontId="5" fillId="0" borderId="19" xfId="0" applyFont="1" applyBorder="1" applyAlignment="1">
      <alignment horizontal="center" vertical="center"/>
    </xf>
    <xf numFmtId="188" fontId="5" fillId="0" borderId="19" xfId="0" applyNumberFormat="1" applyFont="1" applyBorder="1" applyAlignment="1">
      <alignment horizontal="right" vertical="center"/>
    </xf>
    <xf numFmtId="183" fontId="5" fillId="0" borderId="19" xfId="0" applyNumberFormat="1" applyFont="1" applyBorder="1" applyAlignment="1">
      <alignment horizontal="center" vertical="center"/>
    </xf>
    <xf numFmtId="184" fontId="5" fillId="0" borderId="19" xfId="0" applyNumberFormat="1" applyFont="1" applyBorder="1" applyAlignment="1">
      <alignment horizontal="center" vertical="center"/>
    </xf>
    <xf numFmtId="181" fontId="5" fillId="0" borderId="19" xfId="0" applyNumberFormat="1" applyFont="1" applyBorder="1" applyAlignment="1">
      <alignment horizontal="right" vertical="center"/>
    </xf>
    <xf numFmtId="2" fontId="5" fillId="0" borderId="19" xfId="0" applyNumberFormat="1" applyFont="1" applyBorder="1" applyAlignment="1">
      <alignment horizontal="right" vertical="center"/>
    </xf>
    <xf numFmtId="189" fontId="5" fillId="0" borderId="19" xfId="0" applyNumberFormat="1" applyFont="1" applyBorder="1" applyAlignment="1">
      <alignment horizontal="right" vertical="center"/>
    </xf>
    <xf numFmtId="0" fontId="10" fillId="9" borderId="5" xfId="0" applyFont="1" applyFill="1" applyBorder="1">
      <alignment vertical="center"/>
    </xf>
    <xf numFmtId="0" fontId="13" fillId="9" borderId="19" xfId="0" applyFont="1" applyFill="1" applyBorder="1" applyAlignment="1">
      <alignment vertical="center" wrapText="1" shrinkToFit="1"/>
    </xf>
    <xf numFmtId="0" fontId="13" fillId="9" borderId="10" xfId="0" applyFont="1" applyFill="1" applyBorder="1" applyAlignment="1">
      <alignment vertical="center" wrapText="1" shrinkToFit="1"/>
    </xf>
    <xf numFmtId="0" fontId="19" fillId="6" borderId="0" xfId="0" applyFont="1" applyFill="1" applyAlignment="1">
      <alignment horizontal="center" vertical="center"/>
    </xf>
    <xf numFmtId="0" fontId="19" fillId="3" borderId="0" xfId="0" applyFont="1" applyFill="1" applyAlignment="1">
      <alignment horizontal="center" vertical="center"/>
    </xf>
    <xf numFmtId="0" fontId="6" fillId="0" borderId="0" xfId="0" applyFont="1" applyAlignment="1">
      <alignment horizontal="left" vertical="center" indent="1" shrinkToFit="1" readingOrder="1"/>
    </xf>
    <xf numFmtId="0" fontId="5" fillId="0" borderId="0" xfId="0" applyFont="1" applyAlignment="1">
      <alignment horizontal="right" vertical="center"/>
    </xf>
    <xf numFmtId="0" fontId="3" fillId="0" borderId="0" xfId="0" applyFont="1" applyAlignment="1">
      <alignment horizontal="center" vertical="center"/>
    </xf>
    <xf numFmtId="179" fontId="10" fillId="6" borderId="1" xfId="0" applyNumberFormat="1" applyFont="1" applyFill="1" applyBorder="1" applyAlignment="1">
      <alignment horizontal="right" vertical="center"/>
    </xf>
    <xf numFmtId="179" fontId="5" fillId="2" borderId="1" xfId="0" applyNumberFormat="1" applyFont="1" applyFill="1" applyBorder="1" applyAlignment="1">
      <alignment horizontal="right" vertical="center"/>
    </xf>
    <xf numFmtId="0" fontId="6" fillId="0" borderId="0" xfId="0" applyFont="1" applyAlignment="1">
      <alignment horizontal="center" vertical="center" readingOrder="1"/>
    </xf>
    <xf numFmtId="179" fontId="10" fillId="3" borderId="2" xfId="0" applyNumberFormat="1" applyFont="1" applyFill="1" applyBorder="1" applyAlignment="1">
      <alignment horizontal="right" vertical="center"/>
    </xf>
    <xf numFmtId="179" fontId="10" fillId="3" borderId="6" xfId="0" applyNumberFormat="1" applyFont="1" applyFill="1" applyBorder="1" applyAlignment="1">
      <alignment horizontal="right" vertical="center"/>
    </xf>
    <xf numFmtId="179" fontId="10" fillId="4" borderId="2" xfId="0" applyNumberFormat="1" applyFont="1" applyFill="1" applyBorder="1" applyAlignment="1">
      <alignment horizontal="right" vertical="center"/>
    </xf>
    <xf numFmtId="179" fontId="10" fillId="4" borderId="6" xfId="0" applyNumberFormat="1" applyFont="1" applyFill="1" applyBorder="1" applyAlignment="1">
      <alignment horizontal="right" vertical="center"/>
    </xf>
    <xf numFmtId="179" fontId="10" fillId="5" borderId="2" xfId="0" applyNumberFormat="1" applyFont="1" applyFill="1" applyBorder="1" applyAlignment="1">
      <alignment horizontal="right" vertical="center"/>
    </xf>
    <xf numFmtId="179" fontId="10" fillId="5" borderId="6" xfId="0" applyNumberFormat="1" applyFont="1" applyFill="1" applyBorder="1" applyAlignment="1">
      <alignment horizontal="right" vertical="center"/>
    </xf>
    <xf numFmtId="189" fontId="10" fillId="5" borderId="2" xfId="0" applyNumberFormat="1" applyFont="1" applyFill="1" applyBorder="1" applyAlignment="1">
      <alignment horizontal="right" vertical="center"/>
    </xf>
    <xf numFmtId="189" fontId="10" fillId="5" borderId="25" xfId="0" applyNumberFormat="1" applyFont="1" applyFill="1" applyBorder="1" applyAlignment="1">
      <alignment horizontal="right" vertical="center"/>
    </xf>
    <xf numFmtId="0" fontId="10" fillId="9" borderId="2" xfId="0" applyFont="1" applyFill="1" applyBorder="1" applyAlignment="1">
      <alignment horizontal="left" vertical="center" wrapText="1"/>
    </xf>
    <xf numFmtId="0" fontId="10" fillId="9" borderId="25" xfId="0" applyFont="1" applyFill="1" applyBorder="1" applyAlignment="1">
      <alignment horizontal="left" vertical="center" wrapText="1"/>
    </xf>
    <xf numFmtId="189" fontId="5" fillId="2" borderId="2" xfId="3" applyNumberFormat="1" applyFont="1" applyFill="1" applyBorder="1" applyAlignment="1">
      <alignment horizontal="center" vertical="center"/>
    </xf>
    <xf numFmtId="189" fontId="5" fillId="2" borderId="25" xfId="3" applyNumberFormat="1" applyFont="1" applyFill="1" applyBorder="1" applyAlignment="1">
      <alignment horizontal="center" vertical="center"/>
    </xf>
    <xf numFmtId="179" fontId="5" fillId="2" borderId="2" xfId="3" applyNumberFormat="1" applyFont="1" applyFill="1" applyBorder="1" applyAlignment="1">
      <alignment horizontal="center" vertical="center"/>
    </xf>
    <xf numFmtId="179" fontId="5" fillId="2" borderId="6" xfId="3" applyNumberFormat="1" applyFont="1" applyFill="1" applyBorder="1" applyAlignment="1">
      <alignment horizontal="center" vertical="center"/>
    </xf>
    <xf numFmtId="179" fontId="5" fillId="2" borderId="5" xfId="3" applyNumberFormat="1" applyFont="1" applyFill="1" applyBorder="1" applyAlignment="1">
      <alignment horizontal="center" vertical="center"/>
    </xf>
    <xf numFmtId="0" fontId="10" fillId="5" borderId="2" xfId="0" applyFont="1" applyFill="1" applyBorder="1" applyAlignment="1">
      <alignment horizontal="left" vertical="center" wrapText="1"/>
    </xf>
    <xf numFmtId="0" fontId="10" fillId="5" borderId="25" xfId="0" applyFont="1" applyFill="1" applyBorder="1" applyAlignment="1">
      <alignment horizontal="left" vertical="center" wrapText="1"/>
    </xf>
    <xf numFmtId="189" fontId="5" fillId="2" borderId="2" xfId="3" applyNumberFormat="1" applyFont="1" applyFill="1" applyBorder="1" applyAlignment="1">
      <alignment horizontal="right" vertical="center"/>
    </xf>
    <xf numFmtId="189" fontId="5" fillId="2" borderId="25" xfId="3" applyNumberFormat="1" applyFont="1" applyFill="1" applyBorder="1" applyAlignment="1">
      <alignment horizontal="right" vertical="center"/>
    </xf>
    <xf numFmtId="189" fontId="5" fillId="2" borderId="6" xfId="3" applyNumberFormat="1" applyFont="1" applyFill="1" applyBorder="1" applyAlignment="1">
      <alignment horizontal="right" vertical="center"/>
    </xf>
    <xf numFmtId="189" fontId="5" fillId="2" borderId="5" xfId="3" applyNumberFormat="1" applyFont="1" applyFill="1" applyBorder="1" applyAlignment="1">
      <alignment horizontal="right" vertical="center"/>
    </xf>
    <xf numFmtId="189" fontId="10" fillId="5" borderId="2" xfId="3" applyNumberFormat="1" applyFont="1" applyFill="1" applyBorder="1" applyAlignment="1">
      <alignment horizontal="right" vertical="center"/>
    </xf>
    <xf numFmtId="189" fontId="10" fillId="5" borderId="25" xfId="3" applyNumberFormat="1" applyFont="1" applyFill="1" applyBorder="1" applyAlignment="1">
      <alignment horizontal="right" vertical="center"/>
    </xf>
    <xf numFmtId="179" fontId="10" fillId="5" borderId="2" xfId="3" applyNumberFormat="1" applyFont="1" applyFill="1" applyBorder="1" applyAlignment="1">
      <alignment horizontal="center" vertical="center"/>
    </xf>
    <xf numFmtId="179" fontId="10" fillId="5" borderId="6" xfId="3" applyNumberFormat="1" applyFont="1" applyFill="1" applyBorder="1" applyAlignment="1">
      <alignment horizontal="center" vertical="center"/>
    </xf>
    <xf numFmtId="179" fontId="10" fillId="5" borderId="5" xfId="3" applyNumberFormat="1" applyFont="1" applyFill="1" applyBorder="1" applyAlignment="1">
      <alignment horizontal="center" vertical="center"/>
    </xf>
    <xf numFmtId="0" fontId="10" fillId="5" borderId="29"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25" xfId="0" applyFont="1" applyFill="1" applyBorder="1" applyAlignment="1">
      <alignment horizontal="left" vertical="center" wrapText="1"/>
    </xf>
    <xf numFmtId="0" fontId="5" fillId="9" borderId="6" xfId="3" applyFont="1" applyFill="1" applyBorder="1" applyAlignment="1" applyProtection="1">
      <alignment horizontal="left" vertical="center"/>
      <protection locked="0"/>
    </xf>
    <xf numFmtId="0" fontId="5" fillId="9" borderId="5" xfId="3" applyFont="1" applyFill="1" applyBorder="1" applyAlignment="1" applyProtection="1">
      <alignment horizontal="left" vertical="center"/>
      <protection locked="0"/>
    </xf>
    <xf numFmtId="189" fontId="10" fillId="5" borderId="6" xfId="3" applyNumberFormat="1" applyFont="1" applyFill="1" applyBorder="1" applyAlignment="1">
      <alignment horizontal="right" vertical="center"/>
    </xf>
    <xf numFmtId="189" fontId="10" fillId="5" borderId="5" xfId="3" applyNumberFormat="1" applyFont="1" applyFill="1" applyBorder="1" applyAlignment="1">
      <alignment horizontal="right" vertical="center"/>
    </xf>
    <xf numFmtId="179" fontId="5" fillId="2" borderId="1" xfId="2" applyNumberFormat="1" applyFont="1" applyFill="1" applyBorder="1" applyAlignment="1">
      <alignment horizontal="right" vertical="center"/>
    </xf>
    <xf numFmtId="179" fontId="10" fillId="8" borderId="1" xfId="2" applyNumberFormat="1" applyFont="1" applyFill="1" applyBorder="1" applyAlignment="1">
      <alignment horizontal="right"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 xfId="0" applyFont="1" applyBorder="1" applyAlignment="1">
      <alignment horizontal="left" vertical="center"/>
    </xf>
    <xf numFmtId="179" fontId="14" fillId="7" borderId="7" xfId="0" applyNumberFormat="1" applyFont="1" applyFill="1" applyBorder="1" applyAlignment="1">
      <alignment horizontal="center" vertical="center"/>
    </xf>
    <xf numFmtId="179" fontId="14" fillId="7" borderId="8" xfId="0" applyNumberFormat="1" applyFont="1" applyFill="1" applyBorder="1" applyAlignment="1">
      <alignment horizontal="center" vertical="center"/>
    </xf>
    <xf numFmtId="179" fontId="14" fillId="7" borderId="9" xfId="0" applyNumberFormat="1" applyFont="1" applyFill="1" applyBorder="1" applyAlignment="1">
      <alignment horizontal="center" vertical="center"/>
    </xf>
    <xf numFmtId="179" fontId="14" fillId="7" borderId="10" xfId="0" applyNumberFormat="1" applyFont="1" applyFill="1" applyBorder="1" applyAlignment="1">
      <alignment horizontal="center" vertical="center"/>
    </xf>
    <xf numFmtId="179" fontId="13" fillId="0" borderId="7" xfId="0" applyNumberFormat="1" applyFont="1" applyBorder="1" applyAlignment="1">
      <alignment horizontal="center" vertical="center"/>
    </xf>
    <xf numFmtId="179" fontId="13" fillId="0" borderId="8" xfId="0" applyNumberFormat="1" applyFont="1" applyBorder="1" applyAlignment="1">
      <alignment horizontal="center" vertical="center"/>
    </xf>
    <xf numFmtId="179" fontId="13" fillId="0" borderId="9" xfId="0" applyNumberFormat="1" applyFont="1" applyBorder="1" applyAlignment="1">
      <alignment horizontal="center" vertical="center"/>
    </xf>
    <xf numFmtId="179" fontId="13" fillId="0" borderId="10" xfId="0" applyNumberFormat="1" applyFont="1" applyBorder="1" applyAlignment="1">
      <alignment horizontal="center" vertical="center"/>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23" xfId="0" applyFont="1" applyFill="1" applyBorder="1" applyAlignment="1">
      <alignment horizontal="center" vertical="center"/>
    </xf>
    <xf numFmtId="0" fontId="14" fillId="7" borderId="24" xfId="0" applyFont="1" applyFill="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11" xfId="0" applyFont="1" applyBorder="1" applyAlignment="1">
      <alignment horizontal="left" vertical="center" indent="1"/>
    </xf>
    <xf numFmtId="0" fontId="13" fillId="0" borderId="12" xfId="0" applyFont="1" applyBorder="1" applyAlignment="1">
      <alignment horizontal="left" vertical="center" indent="1"/>
    </xf>
    <xf numFmtId="0" fontId="13" fillId="0" borderId="2"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11" xfId="0" applyFont="1" applyBorder="1" applyAlignment="1">
      <alignment horizontal="left" vertical="center" indent="1" shrinkToFit="1"/>
    </xf>
    <xf numFmtId="0" fontId="13" fillId="0" borderId="12" xfId="0" applyFont="1" applyBorder="1" applyAlignment="1">
      <alignment horizontal="left" vertical="center" indent="1" shrinkToFit="1"/>
    </xf>
    <xf numFmtId="0" fontId="13" fillId="0" borderId="13" xfId="0" applyFont="1" applyBorder="1" applyAlignment="1">
      <alignment horizontal="left" vertical="center" indent="1" shrinkToFit="1"/>
    </xf>
    <xf numFmtId="0" fontId="13" fillId="0" borderId="14" xfId="0" applyFont="1" applyBorder="1" applyAlignment="1">
      <alignment horizontal="left" vertical="center" indent="1" shrinkToFit="1"/>
    </xf>
    <xf numFmtId="0" fontId="13" fillId="0" borderId="9" xfId="0" applyFont="1" applyBorder="1" applyAlignment="1">
      <alignment horizontal="left" vertical="center" indent="1" shrinkToFit="1"/>
    </xf>
    <xf numFmtId="0" fontId="13" fillId="0" borderId="10" xfId="0" applyFont="1" applyBorder="1" applyAlignment="1">
      <alignment horizontal="left" vertical="center" indent="1" shrinkToFit="1"/>
    </xf>
    <xf numFmtId="0" fontId="13" fillId="0" borderId="7" xfId="0" applyFont="1" applyBorder="1" applyAlignment="1">
      <alignment horizontal="left" vertical="center" indent="1" shrinkToFit="1"/>
    </xf>
    <xf numFmtId="0" fontId="13" fillId="0" borderId="8" xfId="0" applyFont="1" applyBorder="1" applyAlignment="1">
      <alignment horizontal="left" vertical="center" indent="1" shrinkToFit="1"/>
    </xf>
    <xf numFmtId="0" fontId="13" fillId="0" borderId="15" xfId="0" applyFont="1" applyBorder="1" applyAlignment="1">
      <alignment horizontal="left" vertical="center" indent="1" shrinkToFit="1"/>
    </xf>
    <xf numFmtId="0" fontId="13" fillId="0" borderId="16" xfId="0" applyFont="1" applyBorder="1" applyAlignment="1">
      <alignment horizontal="left" vertical="center" indent="1" shrinkToFit="1"/>
    </xf>
    <xf numFmtId="0" fontId="3" fillId="0" borderId="0" xfId="3" applyFont="1" applyAlignment="1" applyProtection="1">
      <alignment horizontal="center" vertical="center"/>
      <protection locked="0"/>
    </xf>
    <xf numFmtId="0" fontId="5" fillId="9" borderId="2" xfId="3" applyFont="1" applyFill="1" applyBorder="1" applyAlignment="1" applyProtection="1">
      <alignment horizontal="left" vertical="center" wrapText="1"/>
      <protection locked="0"/>
    </xf>
    <xf numFmtId="179" fontId="5" fillId="0" borderId="2" xfId="3" applyNumberFormat="1" applyFont="1" applyBorder="1" applyAlignment="1">
      <alignment horizontal="center" vertical="center"/>
    </xf>
    <xf numFmtId="179" fontId="5" fillId="0" borderId="6" xfId="3" applyNumberFormat="1" applyFont="1" applyBorder="1" applyAlignment="1">
      <alignment horizontal="center" vertical="center"/>
    </xf>
    <xf numFmtId="179" fontId="5" fillId="0" borderId="5" xfId="3" applyNumberFormat="1" applyFont="1" applyBorder="1" applyAlignment="1">
      <alignment horizontal="center" vertical="center"/>
    </xf>
    <xf numFmtId="0" fontId="5" fillId="0" borderId="1" xfId="3" applyFont="1" applyBorder="1" applyProtection="1">
      <alignment vertical="center"/>
      <protection locked="0"/>
    </xf>
    <xf numFmtId="0" fontId="5" fillId="0" borderId="2" xfId="3" applyFont="1" applyBorder="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5" fillId="0" borderId="0" xfId="3" applyFont="1" applyAlignment="1" applyProtection="1">
      <alignment horizontal="right" vertical="center"/>
      <protection locked="0"/>
    </xf>
    <xf numFmtId="0" fontId="6" fillId="0" borderId="0" xfId="3" applyFont="1" applyAlignment="1" applyProtection="1">
      <alignment horizontal="center" vertical="center" shrinkToFit="1" readingOrder="1"/>
      <protection locked="0"/>
    </xf>
    <xf numFmtId="0" fontId="6" fillId="0" borderId="0" xfId="3" applyFont="1" applyAlignment="1" applyProtection="1">
      <alignment horizontal="center" vertical="center" readingOrder="1"/>
      <protection locked="0"/>
    </xf>
    <xf numFmtId="0" fontId="6" fillId="0" borderId="0" xfId="3" applyFont="1" applyAlignment="1" applyProtection="1">
      <alignment horizontal="left" vertical="center" indent="1" shrinkToFit="1" readingOrder="1"/>
      <protection locked="0"/>
    </xf>
    <xf numFmtId="178" fontId="5" fillId="0" borderId="1" xfId="0" applyNumberFormat="1" applyFont="1" applyBorder="1">
      <alignment vertical="center"/>
    </xf>
    <xf numFmtId="0" fontId="5" fillId="0" borderId="1" xfId="0" applyFont="1" applyBorder="1">
      <alignment vertical="center"/>
    </xf>
    <xf numFmtId="0" fontId="5" fillId="9" borderId="2" xfId="0" applyFont="1" applyFill="1" applyBorder="1" applyAlignment="1">
      <alignment horizontal="left" vertical="center" wrapText="1"/>
    </xf>
    <xf numFmtId="0" fontId="5" fillId="9" borderId="6" xfId="0" applyFont="1" applyFill="1" applyBorder="1" applyAlignment="1">
      <alignment horizontal="left" vertical="center"/>
    </xf>
    <xf numFmtId="0" fontId="5" fillId="9" borderId="5" xfId="0" applyFont="1" applyFill="1" applyBorder="1" applyAlignment="1">
      <alignment horizontal="left" vertical="center"/>
    </xf>
    <xf numFmtId="0" fontId="5" fillId="0" borderId="1" xfId="0" applyFont="1" applyBorder="1" applyAlignment="1">
      <alignment horizontal="right" vertical="center"/>
    </xf>
    <xf numFmtId="179" fontId="5" fillId="0" borderId="2" xfId="0" applyNumberFormat="1" applyFont="1" applyBorder="1" applyAlignment="1">
      <alignment horizontal="center" vertical="center"/>
    </xf>
    <xf numFmtId="179" fontId="5" fillId="0" borderId="6" xfId="0" applyNumberFormat="1" applyFont="1" applyBorder="1" applyAlignment="1">
      <alignment horizontal="center" vertical="center"/>
    </xf>
    <xf numFmtId="179" fontId="5" fillId="0" borderId="5" xfId="0" applyNumberFormat="1" applyFont="1" applyBorder="1" applyAlignment="1">
      <alignment horizontal="center" vertical="center"/>
    </xf>
  </cellXfs>
  <cellStyles count="4">
    <cellStyle name="パーセント" xfId="2" builtinId="5"/>
    <cellStyle name="標準" xfId="0" builtinId="0"/>
    <cellStyle name="標準 2" xfId="3" xr:uid="{3EF37A81-5C3D-496D-8051-E5DB7C72D4D1}"/>
    <cellStyle name="標準 3" xfId="1" xr:uid="{00000000-0005-0000-0000-000002000000}"/>
  </cellStyles>
  <dxfs count="5">
    <dxf>
      <numFmt numFmtId="192" formatCode="#,##0.##\ \k\W;\-#,##0\ \k\W"/>
    </dxf>
    <dxf>
      <numFmt numFmtId="192" formatCode="#,##0.##\ \k\W;\-#,##0\ \k\W"/>
    </dxf>
    <dxf>
      <numFmt numFmtId="192" formatCode="#,##0.##\ \k\W;\-#,##0\ \k\W"/>
    </dxf>
    <dxf>
      <numFmt numFmtId="192" formatCode="#,##0.##\ \k\W;\-#,##0\ \k\W"/>
    </dxf>
    <dxf>
      <numFmt numFmtId="192" formatCode="#,##0.##\ \k\W;\-#,##0\ \k\W"/>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188399</xdr:colOff>
      <xdr:row>22</xdr:row>
      <xdr:rowOff>153459</xdr:rowOff>
    </xdr:from>
    <xdr:to>
      <xdr:col>7</xdr:col>
      <xdr:colOff>123265</xdr:colOff>
      <xdr:row>26</xdr:row>
      <xdr:rowOff>22412</xdr:rowOff>
    </xdr:to>
    <xdr:sp macro="" textlink="">
      <xdr:nvSpPr>
        <xdr:cNvPr id="6" name="大かっこ 5">
          <a:extLst>
            <a:ext uri="{FF2B5EF4-FFF2-40B4-BE49-F238E27FC236}">
              <a16:creationId xmlns:a16="http://schemas.microsoft.com/office/drawing/2014/main" id="{F026E47D-4D35-4C54-971F-BF7937E52AA6}"/>
            </a:ext>
          </a:extLst>
        </xdr:cNvPr>
        <xdr:cNvSpPr/>
      </xdr:nvSpPr>
      <xdr:spPr>
        <a:xfrm>
          <a:off x="188399" y="6888194"/>
          <a:ext cx="8059131" cy="7654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1438274</xdr:colOff>
      <xdr:row>6</xdr:row>
      <xdr:rowOff>321468</xdr:rowOff>
    </xdr:from>
    <xdr:to>
      <xdr:col>2</xdr:col>
      <xdr:colOff>238124</xdr:colOff>
      <xdr:row>7</xdr:row>
      <xdr:rowOff>142875</xdr:rowOff>
    </xdr:to>
    <xdr:sp macro="" textlink="">
      <xdr:nvSpPr>
        <xdr:cNvPr id="4" name="四角形: 角を丸くする 3">
          <a:extLst>
            <a:ext uri="{FF2B5EF4-FFF2-40B4-BE49-F238E27FC236}">
              <a16:creationId xmlns:a16="http://schemas.microsoft.com/office/drawing/2014/main" id="{0FCD2CAB-BA4E-4D1E-96B6-2275AA3F5CC0}"/>
            </a:ext>
          </a:extLst>
        </xdr:cNvPr>
        <xdr:cNvSpPr/>
      </xdr:nvSpPr>
      <xdr:spPr>
        <a:xfrm>
          <a:off x="1571624" y="2578893"/>
          <a:ext cx="523875" cy="326232"/>
        </a:xfrm>
        <a:prstGeom prst="roundRect">
          <a:avLst/>
        </a:prstGeom>
        <a:solidFill>
          <a:srgbClr val="FF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188594</xdr:colOff>
      <xdr:row>21</xdr:row>
      <xdr:rowOff>155667</xdr:rowOff>
    </xdr:from>
    <xdr:to>
      <xdr:col>7</xdr:col>
      <xdr:colOff>67234</xdr:colOff>
      <xdr:row>25</xdr:row>
      <xdr:rowOff>56031</xdr:rowOff>
    </xdr:to>
    <xdr:sp macro="" textlink="">
      <xdr:nvSpPr>
        <xdr:cNvPr id="4" name="大かっこ 3">
          <a:extLst>
            <a:ext uri="{FF2B5EF4-FFF2-40B4-BE49-F238E27FC236}">
              <a16:creationId xmlns:a16="http://schemas.microsoft.com/office/drawing/2014/main" id="{50B90341-F7FB-415E-8E07-3021DE08710F}"/>
            </a:ext>
          </a:extLst>
        </xdr:cNvPr>
        <xdr:cNvSpPr/>
      </xdr:nvSpPr>
      <xdr:spPr>
        <a:xfrm>
          <a:off x="360044" y="6861267"/>
          <a:ext cx="8146340" cy="77666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1400175</xdr:colOff>
      <xdr:row>6</xdr:row>
      <xdr:rowOff>314325</xdr:rowOff>
    </xdr:from>
    <xdr:to>
      <xdr:col>2</xdr:col>
      <xdr:colOff>214456</xdr:colOff>
      <xdr:row>7</xdr:row>
      <xdr:rowOff>153100</xdr:rowOff>
    </xdr:to>
    <xdr:sp macro="" textlink="">
      <xdr:nvSpPr>
        <xdr:cNvPr id="5" name="四角形: 角を丸くする 4">
          <a:extLst>
            <a:ext uri="{FF2B5EF4-FFF2-40B4-BE49-F238E27FC236}">
              <a16:creationId xmlns:a16="http://schemas.microsoft.com/office/drawing/2014/main" id="{040AF853-240A-4468-B23F-05B16B4ADDCE}"/>
            </a:ext>
          </a:extLst>
        </xdr:cNvPr>
        <xdr:cNvSpPr/>
      </xdr:nvSpPr>
      <xdr:spPr>
        <a:xfrm>
          <a:off x="1543050" y="2571750"/>
          <a:ext cx="538306" cy="343600"/>
        </a:xfrm>
        <a:prstGeom prst="round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334701</xdr:colOff>
      <xdr:row>14</xdr:row>
      <xdr:rowOff>183696</xdr:rowOff>
    </xdr:from>
    <xdr:to>
      <xdr:col>7</xdr:col>
      <xdr:colOff>35717</xdr:colOff>
      <xdr:row>16</xdr:row>
      <xdr:rowOff>178593</xdr:rowOff>
    </xdr:to>
    <xdr:sp macro="" textlink="">
      <xdr:nvSpPr>
        <xdr:cNvPr id="2" name="大かっこ 1">
          <a:extLst>
            <a:ext uri="{FF2B5EF4-FFF2-40B4-BE49-F238E27FC236}">
              <a16:creationId xmlns:a16="http://schemas.microsoft.com/office/drawing/2014/main" id="{5B0B2928-BFC3-47F3-AA51-B8BAF47D610B}"/>
            </a:ext>
          </a:extLst>
        </xdr:cNvPr>
        <xdr:cNvSpPr/>
      </xdr:nvSpPr>
      <xdr:spPr>
        <a:xfrm>
          <a:off x="334701" y="4874759"/>
          <a:ext cx="7630579" cy="37589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1</xdr:col>
      <xdr:colOff>916505</xdr:colOff>
      <xdr:row>18</xdr:row>
      <xdr:rowOff>40003</xdr:rowOff>
    </xdr:from>
    <xdr:to>
      <xdr:col>3</xdr:col>
      <xdr:colOff>241519</xdr:colOff>
      <xdr:row>24</xdr:row>
      <xdr:rowOff>166720</xdr:rowOff>
    </xdr:to>
    <xdr:pic>
      <xdr:nvPicPr>
        <xdr:cNvPr id="4" name="図 3">
          <a:extLst>
            <a:ext uri="{FF2B5EF4-FFF2-40B4-BE49-F238E27FC236}">
              <a16:creationId xmlns:a16="http://schemas.microsoft.com/office/drawing/2014/main" id="{D1A4C67B-6192-44B6-A914-5AEBDF0C726E}"/>
            </a:ext>
          </a:extLst>
        </xdr:cNvPr>
        <xdr:cNvPicPr>
          <a:picLocks noChangeAspect="1"/>
        </xdr:cNvPicPr>
      </xdr:nvPicPr>
      <xdr:blipFill>
        <a:blip xmlns:r="http://schemas.openxmlformats.org/officeDocument/2006/relationships" r:embed="rId1"/>
        <a:stretch>
          <a:fillRect/>
        </a:stretch>
      </xdr:blipFill>
      <xdr:spPr>
        <a:xfrm>
          <a:off x="903170" y="5653766"/>
          <a:ext cx="2121750" cy="1269717"/>
        </a:xfrm>
        <a:prstGeom prst="rect">
          <a:avLst/>
        </a:prstGeom>
        <a:scene3d>
          <a:camera prst="orthographicFront">
            <a:rot lat="0" lon="0" rev="21540000"/>
          </a:camera>
          <a:lightRig rig="threePt" dir="t"/>
        </a:scene3d>
      </xdr:spPr>
    </xdr:pic>
    <xdr:clientData/>
  </xdr:twoCellAnchor>
  <xdr:twoCellAnchor editAs="oneCell">
    <xdr:from>
      <xdr:col>5</xdr:col>
      <xdr:colOff>414786</xdr:colOff>
      <xdr:row>18</xdr:row>
      <xdr:rowOff>65485</xdr:rowOff>
    </xdr:from>
    <xdr:to>
      <xdr:col>6</xdr:col>
      <xdr:colOff>883505</xdr:colOff>
      <xdr:row>24</xdr:row>
      <xdr:rowOff>104604</xdr:rowOff>
    </xdr:to>
    <xdr:pic>
      <xdr:nvPicPr>
        <xdr:cNvPr id="5" name="図 4">
          <a:extLst>
            <a:ext uri="{FF2B5EF4-FFF2-40B4-BE49-F238E27FC236}">
              <a16:creationId xmlns:a16="http://schemas.microsoft.com/office/drawing/2014/main" id="{6E430431-1B13-4F09-8228-12D8FC2D2B6A}"/>
            </a:ext>
          </a:extLst>
        </xdr:cNvPr>
        <xdr:cNvPicPr>
          <a:picLocks noChangeAspect="1"/>
        </xdr:cNvPicPr>
      </xdr:nvPicPr>
      <xdr:blipFill>
        <a:blip xmlns:r="http://schemas.openxmlformats.org/officeDocument/2006/relationships" r:embed="rId2"/>
        <a:stretch>
          <a:fillRect/>
        </a:stretch>
      </xdr:blipFill>
      <xdr:spPr>
        <a:xfrm>
          <a:off x="6219321" y="5671628"/>
          <a:ext cx="1838214" cy="1182119"/>
        </a:xfrm>
        <a:prstGeom prst="rect">
          <a:avLst/>
        </a:prstGeom>
        <a:scene3d>
          <a:camera prst="orthographicFront">
            <a:rot lat="0" lon="0" rev="21540000"/>
          </a:camera>
          <a:lightRig rig="threePt" dir="t"/>
        </a:scene3d>
      </xdr:spPr>
    </xdr:pic>
    <xdr:clientData/>
  </xdr:twoCellAnchor>
  <xdr:twoCellAnchor editAs="oneCell">
    <xdr:from>
      <xdr:col>3</xdr:col>
      <xdr:colOff>168189</xdr:colOff>
      <xdr:row>18</xdr:row>
      <xdr:rowOff>37861</xdr:rowOff>
    </xdr:from>
    <xdr:to>
      <xdr:col>4</xdr:col>
      <xdr:colOff>892635</xdr:colOff>
      <xdr:row>24</xdr:row>
      <xdr:rowOff>148729</xdr:rowOff>
    </xdr:to>
    <xdr:pic>
      <xdr:nvPicPr>
        <xdr:cNvPr id="6" name="図 5">
          <a:extLst>
            <a:ext uri="{FF2B5EF4-FFF2-40B4-BE49-F238E27FC236}">
              <a16:creationId xmlns:a16="http://schemas.microsoft.com/office/drawing/2014/main" id="{93907A74-DA29-4610-A08F-BB145DE21478}"/>
            </a:ext>
          </a:extLst>
        </xdr:cNvPr>
        <xdr:cNvPicPr>
          <a:picLocks noChangeAspect="1"/>
        </xdr:cNvPicPr>
      </xdr:nvPicPr>
      <xdr:blipFill>
        <a:blip xmlns:r="http://schemas.openxmlformats.org/officeDocument/2006/relationships" r:embed="rId3"/>
        <a:stretch>
          <a:fillRect/>
        </a:stretch>
      </xdr:blipFill>
      <xdr:spPr>
        <a:xfrm>
          <a:off x="3068415" y="5651624"/>
          <a:ext cx="2076910" cy="1246620"/>
        </a:xfrm>
        <a:prstGeom prst="rect">
          <a:avLst/>
        </a:prstGeom>
        <a:scene3d>
          <a:camera prst="orthographicFront">
            <a:rot lat="0" lon="0" rev="21540000"/>
          </a:camera>
          <a:lightRig rig="threePt" dir="t"/>
        </a:scene3d>
      </xdr:spPr>
    </xdr:pic>
    <xdr:clientData/>
  </xdr:twoCellAnchor>
  <xdr:twoCellAnchor editAs="oneCell">
    <xdr:from>
      <xdr:col>6</xdr:col>
      <xdr:colOff>687435</xdr:colOff>
      <xdr:row>18</xdr:row>
      <xdr:rowOff>34051</xdr:rowOff>
    </xdr:from>
    <xdr:to>
      <xdr:col>7</xdr:col>
      <xdr:colOff>1210434</xdr:colOff>
      <xdr:row>24</xdr:row>
      <xdr:rowOff>104248</xdr:rowOff>
    </xdr:to>
    <xdr:pic>
      <xdr:nvPicPr>
        <xdr:cNvPr id="8" name="図 7">
          <a:extLst>
            <a:ext uri="{FF2B5EF4-FFF2-40B4-BE49-F238E27FC236}">
              <a16:creationId xmlns:a16="http://schemas.microsoft.com/office/drawing/2014/main" id="{E32972F4-D1B3-4D97-9355-D821D5C90022}"/>
            </a:ext>
          </a:extLst>
        </xdr:cNvPr>
        <xdr:cNvPicPr>
          <a:picLocks noChangeAspect="1"/>
        </xdr:cNvPicPr>
      </xdr:nvPicPr>
      <xdr:blipFill>
        <a:blip xmlns:r="http://schemas.openxmlformats.org/officeDocument/2006/relationships" r:embed="rId4"/>
        <a:stretch>
          <a:fillRect/>
        </a:stretch>
      </xdr:blipFill>
      <xdr:spPr>
        <a:xfrm>
          <a:off x="7966984" y="5647814"/>
          <a:ext cx="1839246" cy="1205932"/>
        </a:xfrm>
        <a:prstGeom prst="rect">
          <a:avLst/>
        </a:prstGeom>
        <a:scene3d>
          <a:camera prst="orthographicFront">
            <a:rot lat="0" lon="0" rev="21540000"/>
          </a:camera>
          <a:lightRig rig="threePt" dir="t"/>
        </a:scene3d>
      </xdr:spPr>
    </xdr:pic>
    <xdr:clientData/>
  </xdr:twoCellAnchor>
  <xdr:oneCellAnchor>
    <xdr:from>
      <xdr:col>2</xdr:col>
      <xdr:colOff>185637</xdr:colOff>
      <xdr:row>24</xdr:row>
      <xdr:rowOff>163630</xdr:rowOff>
    </xdr:from>
    <xdr:ext cx="2018501" cy="367408"/>
    <xdr:sp macro="" textlink="">
      <xdr:nvSpPr>
        <xdr:cNvPr id="9" name="テキスト ボックス 8">
          <a:extLst>
            <a:ext uri="{FF2B5EF4-FFF2-40B4-BE49-F238E27FC236}">
              <a16:creationId xmlns:a16="http://schemas.microsoft.com/office/drawing/2014/main" id="{650B3FAE-678B-4044-8660-A1420124ED97}"/>
            </a:ext>
          </a:extLst>
        </xdr:cNvPr>
        <xdr:cNvSpPr txBox="1"/>
      </xdr:nvSpPr>
      <xdr:spPr>
        <a:xfrm>
          <a:off x="1804887" y="6759693"/>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瀬戸内海協定機関　管理銘板</a:t>
          </a:r>
        </a:p>
      </xdr:txBody>
    </xdr:sp>
    <xdr:clientData/>
  </xdr:oneCellAnchor>
  <xdr:oneCellAnchor>
    <xdr:from>
      <xdr:col>5</xdr:col>
      <xdr:colOff>1172188</xdr:colOff>
      <xdr:row>24</xdr:row>
      <xdr:rowOff>182680</xdr:rowOff>
    </xdr:from>
    <xdr:ext cx="2018501" cy="367408"/>
    <xdr:sp macro="" textlink="">
      <xdr:nvSpPr>
        <xdr:cNvPr id="10" name="テキスト ボックス 9">
          <a:extLst>
            <a:ext uri="{FF2B5EF4-FFF2-40B4-BE49-F238E27FC236}">
              <a16:creationId xmlns:a16="http://schemas.microsoft.com/office/drawing/2014/main" id="{1BDB6689-9146-40FE-A6F9-19FED1CE9D78}"/>
            </a:ext>
          </a:extLst>
        </xdr:cNvPr>
        <xdr:cNvSpPr txBox="1"/>
      </xdr:nvSpPr>
      <xdr:spPr>
        <a:xfrm>
          <a:off x="6510618" y="6938785"/>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瀬戸内海適合機関　管理銘板</a:t>
          </a:r>
        </a:p>
      </xdr:txBody>
    </xdr:sp>
    <xdr:clientData/>
  </xdr:oneCellAnchor>
  <xdr:twoCellAnchor>
    <xdr:from>
      <xdr:col>1</xdr:col>
      <xdr:colOff>1390649</xdr:colOff>
      <xdr:row>6</xdr:row>
      <xdr:rowOff>295275</xdr:rowOff>
    </xdr:from>
    <xdr:to>
      <xdr:col>2</xdr:col>
      <xdr:colOff>197643</xdr:colOff>
      <xdr:row>7</xdr:row>
      <xdr:rowOff>142874</xdr:rowOff>
    </xdr:to>
    <xdr:sp macro="" textlink="">
      <xdr:nvSpPr>
        <xdr:cNvPr id="12" name="四角形: 角を丸くする 11">
          <a:extLst>
            <a:ext uri="{FF2B5EF4-FFF2-40B4-BE49-F238E27FC236}">
              <a16:creationId xmlns:a16="http://schemas.microsoft.com/office/drawing/2014/main" id="{C7AF2463-FBE9-4763-BDE3-CD2761E0C22D}"/>
            </a:ext>
          </a:extLst>
        </xdr:cNvPr>
        <xdr:cNvSpPr/>
      </xdr:nvSpPr>
      <xdr:spPr>
        <a:xfrm>
          <a:off x="1504949" y="2543175"/>
          <a:ext cx="531019" cy="352424"/>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185637</xdr:colOff>
      <xdr:row>24</xdr:row>
      <xdr:rowOff>163630</xdr:rowOff>
    </xdr:from>
    <xdr:ext cx="2018501" cy="367408"/>
    <xdr:sp macro="" textlink="">
      <xdr:nvSpPr>
        <xdr:cNvPr id="7" name="テキスト ボックス 6">
          <a:extLst>
            <a:ext uri="{FF2B5EF4-FFF2-40B4-BE49-F238E27FC236}">
              <a16:creationId xmlns:a16="http://schemas.microsoft.com/office/drawing/2014/main" id="{89119FCC-E2C0-4D93-8327-E238E117AEBC}"/>
            </a:ext>
          </a:extLst>
        </xdr:cNvPr>
        <xdr:cNvSpPr txBox="1"/>
      </xdr:nvSpPr>
      <xdr:spPr>
        <a:xfrm>
          <a:off x="2176362" y="7307380"/>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瀬戸内海協定機関　管理銘板</a:t>
          </a:r>
        </a:p>
      </xdr:txBody>
    </xdr:sp>
    <xdr:clientData/>
  </xdr:oneCellAnchor>
  <xdr:oneCellAnchor>
    <xdr:from>
      <xdr:col>5</xdr:col>
      <xdr:colOff>1172188</xdr:colOff>
      <xdr:row>24</xdr:row>
      <xdr:rowOff>182680</xdr:rowOff>
    </xdr:from>
    <xdr:ext cx="2018501" cy="367408"/>
    <xdr:sp macro="" textlink="">
      <xdr:nvSpPr>
        <xdr:cNvPr id="8" name="テキスト ボックス 7">
          <a:extLst>
            <a:ext uri="{FF2B5EF4-FFF2-40B4-BE49-F238E27FC236}">
              <a16:creationId xmlns:a16="http://schemas.microsoft.com/office/drawing/2014/main" id="{672DB6D5-DF21-4572-AFDC-1E32EAE8A66B}"/>
            </a:ext>
          </a:extLst>
        </xdr:cNvPr>
        <xdr:cNvSpPr txBox="1"/>
      </xdr:nvSpPr>
      <xdr:spPr>
        <a:xfrm>
          <a:off x="6972913" y="7326430"/>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瀬戸内海適合機関　管理銘板</a:t>
          </a:r>
        </a:p>
      </xdr:txBody>
    </xdr:sp>
    <xdr:clientData/>
  </xdr:oneCellAnchor>
  <xdr:twoCellAnchor>
    <xdr:from>
      <xdr:col>1</xdr:col>
      <xdr:colOff>395286</xdr:colOff>
      <xdr:row>17</xdr:row>
      <xdr:rowOff>183128</xdr:rowOff>
    </xdr:from>
    <xdr:to>
      <xdr:col>7</xdr:col>
      <xdr:colOff>598082</xdr:colOff>
      <xdr:row>20</xdr:row>
      <xdr:rowOff>183128</xdr:rowOff>
    </xdr:to>
    <xdr:sp macro="" textlink="">
      <xdr:nvSpPr>
        <xdr:cNvPr id="10" name="大かっこ 9">
          <a:extLst>
            <a:ext uri="{FF2B5EF4-FFF2-40B4-BE49-F238E27FC236}">
              <a16:creationId xmlns:a16="http://schemas.microsoft.com/office/drawing/2014/main" id="{05256454-06FA-45B0-862E-5898C13E24E0}"/>
            </a:ext>
          </a:extLst>
        </xdr:cNvPr>
        <xdr:cNvSpPr/>
      </xdr:nvSpPr>
      <xdr:spPr>
        <a:xfrm>
          <a:off x="509586" y="6002903"/>
          <a:ext cx="8622896" cy="657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1371600</xdr:colOff>
      <xdr:row>6</xdr:row>
      <xdr:rowOff>304800</xdr:rowOff>
    </xdr:from>
    <xdr:to>
      <xdr:col>2</xdr:col>
      <xdr:colOff>204677</xdr:colOff>
      <xdr:row>7</xdr:row>
      <xdr:rowOff>162943</xdr:rowOff>
    </xdr:to>
    <xdr:sp macro="" textlink="">
      <xdr:nvSpPr>
        <xdr:cNvPr id="11" name="四角形: 角を丸くする 10">
          <a:extLst>
            <a:ext uri="{FF2B5EF4-FFF2-40B4-BE49-F238E27FC236}">
              <a16:creationId xmlns:a16="http://schemas.microsoft.com/office/drawing/2014/main" id="{E04E8A57-E24A-450A-8E84-733C53F7FEF0}"/>
            </a:ext>
          </a:extLst>
        </xdr:cNvPr>
        <xdr:cNvSpPr/>
      </xdr:nvSpPr>
      <xdr:spPr>
        <a:xfrm>
          <a:off x="1485900" y="2543175"/>
          <a:ext cx="557102" cy="362968"/>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185637</xdr:colOff>
      <xdr:row>24</xdr:row>
      <xdr:rowOff>163630</xdr:rowOff>
    </xdr:from>
    <xdr:ext cx="2018501" cy="367408"/>
    <xdr:sp macro="" textlink="">
      <xdr:nvSpPr>
        <xdr:cNvPr id="3" name="テキスト ボックス 2">
          <a:extLst>
            <a:ext uri="{FF2B5EF4-FFF2-40B4-BE49-F238E27FC236}">
              <a16:creationId xmlns:a16="http://schemas.microsoft.com/office/drawing/2014/main" id="{0F0CF7A2-D914-4D45-B012-284930B9B80B}"/>
            </a:ext>
          </a:extLst>
        </xdr:cNvPr>
        <xdr:cNvSpPr txBox="1"/>
      </xdr:nvSpPr>
      <xdr:spPr>
        <a:xfrm>
          <a:off x="2023962" y="7574080"/>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瀬戸内海協定機関　管理銘板</a:t>
          </a:r>
        </a:p>
      </xdr:txBody>
    </xdr:sp>
    <xdr:clientData/>
  </xdr:oneCellAnchor>
  <xdr:oneCellAnchor>
    <xdr:from>
      <xdr:col>5</xdr:col>
      <xdr:colOff>1172188</xdr:colOff>
      <xdr:row>24</xdr:row>
      <xdr:rowOff>182680</xdr:rowOff>
    </xdr:from>
    <xdr:ext cx="2018501" cy="367408"/>
    <xdr:sp macro="" textlink="">
      <xdr:nvSpPr>
        <xdr:cNvPr id="4" name="テキスト ボックス 3">
          <a:extLst>
            <a:ext uri="{FF2B5EF4-FFF2-40B4-BE49-F238E27FC236}">
              <a16:creationId xmlns:a16="http://schemas.microsoft.com/office/drawing/2014/main" id="{83A939D3-4509-4227-A2CF-D21C1CDB5A14}"/>
            </a:ext>
          </a:extLst>
        </xdr:cNvPr>
        <xdr:cNvSpPr txBox="1"/>
      </xdr:nvSpPr>
      <xdr:spPr>
        <a:xfrm>
          <a:off x="6830038" y="7593130"/>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瀬戸内海適合機関　管理銘板</a:t>
          </a:r>
        </a:p>
      </xdr:txBody>
    </xdr:sp>
    <xdr:clientData/>
  </xdr:oneCellAnchor>
  <xdr:twoCellAnchor>
    <xdr:from>
      <xdr:col>1</xdr:col>
      <xdr:colOff>395286</xdr:colOff>
      <xdr:row>19</xdr:row>
      <xdr:rowOff>183128</xdr:rowOff>
    </xdr:from>
    <xdr:to>
      <xdr:col>7</xdr:col>
      <xdr:colOff>598082</xdr:colOff>
      <xdr:row>22</xdr:row>
      <xdr:rowOff>183128</xdr:rowOff>
    </xdr:to>
    <xdr:sp macro="" textlink="">
      <xdr:nvSpPr>
        <xdr:cNvPr id="7" name="大かっこ 6">
          <a:extLst>
            <a:ext uri="{FF2B5EF4-FFF2-40B4-BE49-F238E27FC236}">
              <a16:creationId xmlns:a16="http://schemas.microsoft.com/office/drawing/2014/main" id="{8D6E5089-89FD-4D65-8E60-5AC2216ED4E2}"/>
            </a:ext>
          </a:extLst>
        </xdr:cNvPr>
        <xdr:cNvSpPr/>
      </xdr:nvSpPr>
      <xdr:spPr>
        <a:xfrm>
          <a:off x="547686" y="7069703"/>
          <a:ext cx="8518121" cy="657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1371600</xdr:colOff>
      <xdr:row>7</xdr:row>
      <xdr:rowOff>304800</xdr:rowOff>
    </xdr:from>
    <xdr:to>
      <xdr:col>2</xdr:col>
      <xdr:colOff>204677</xdr:colOff>
      <xdr:row>8</xdr:row>
      <xdr:rowOff>162943</xdr:rowOff>
    </xdr:to>
    <xdr:sp macro="" textlink="">
      <xdr:nvSpPr>
        <xdr:cNvPr id="8" name="四角形: 角を丸くする 7">
          <a:extLst>
            <a:ext uri="{FF2B5EF4-FFF2-40B4-BE49-F238E27FC236}">
              <a16:creationId xmlns:a16="http://schemas.microsoft.com/office/drawing/2014/main" id="{C5E2AA7C-97CA-4E27-B402-B981CD454F49}"/>
            </a:ext>
          </a:extLst>
        </xdr:cNvPr>
        <xdr:cNvSpPr/>
      </xdr:nvSpPr>
      <xdr:spPr>
        <a:xfrm>
          <a:off x="1524000" y="3105150"/>
          <a:ext cx="557102" cy="362968"/>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395286</xdr:colOff>
      <xdr:row>20</xdr:row>
      <xdr:rowOff>183128</xdr:rowOff>
    </xdr:from>
    <xdr:to>
      <xdr:col>7</xdr:col>
      <xdr:colOff>598082</xdr:colOff>
      <xdr:row>23</xdr:row>
      <xdr:rowOff>183128</xdr:rowOff>
    </xdr:to>
    <xdr:sp macro="" textlink="">
      <xdr:nvSpPr>
        <xdr:cNvPr id="2" name="大かっこ 1">
          <a:extLst>
            <a:ext uri="{FF2B5EF4-FFF2-40B4-BE49-F238E27FC236}">
              <a16:creationId xmlns:a16="http://schemas.microsoft.com/office/drawing/2014/main" id="{5158F14E-7E62-4B4D-A8C2-04096CBB7C13}"/>
            </a:ext>
          </a:extLst>
        </xdr:cNvPr>
        <xdr:cNvSpPr/>
      </xdr:nvSpPr>
      <xdr:spPr>
        <a:xfrm>
          <a:off x="395286" y="6764903"/>
          <a:ext cx="8432396" cy="657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1257299</xdr:colOff>
      <xdr:row>6</xdr:row>
      <xdr:rowOff>324971</xdr:rowOff>
    </xdr:from>
    <xdr:to>
      <xdr:col>2</xdr:col>
      <xdr:colOff>139681</xdr:colOff>
      <xdr:row>7</xdr:row>
      <xdr:rowOff>152400</xdr:rowOff>
    </xdr:to>
    <xdr:sp macro="" textlink="">
      <xdr:nvSpPr>
        <xdr:cNvPr id="3" name="四角形: 角を丸くする 2">
          <a:extLst>
            <a:ext uri="{FF2B5EF4-FFF2-40B4-BE49-F238E27FC236}">
              <a16:creationId xmlns:a16="http://schemas.microsoft.com/office/drawing/2014/main" id="{0591710F-F91A-488D-ACFD-E89A02D6E340}"/>
            </a:ext>
          </a:extLst>
        </xdr:cNvPr>
        <xdr:cNvSpPr/>
      </xdr:nvSpPr>
      <xdr:spPr>
        <a:xfrm>
          <a:off x="1352549" y="2887196"/>
          <a:ext cx="606407" cy="332254"/>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297451</xdr:colOff>
      <xdr:row>23</xdr:row>
      <xdr:rowOff>27667</xdr:rowOff>
    </xdr:from>
    <xdr:to>
      <xdr:col>8</xdr:col>
      <xdr:colOff>343343</xdr:colOff>
      <xdr:row>25</xdr:row>
      <xdr:rowOff>232588</xdr:rowOff>
    </xdr:to>
    <xdr:sp macro="" textlink="">
      <xdr:nvSpPr>
        <xdr:cNvPr id="2" name="大かっこ 1">
          <a:extLst>
            <a:ext uri="{FF2B5EF4-FFF2-40B4-BE49-F238E27FC236}">
              <a16:creationId xmlns:a16="http://schemas.microsoft.com/office/drawing/2014/main" id="{A567DB49-A2F9-4311-92CE-7EE6B7C645B1}"/>
            </a:ext>
          </a:extLst>
        </xdr:cNvPr>
        <xdr:cNvSpPr/>
      </xdr:nvSpPr>
      <xdr:spPr>
        <a:xfrm>
          <a:off x="297451" y="7359702"/>
          <a:ext cx="8529787" cy="69224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714376</xdr:colOff>
      <xdr:row>7</xdr:row>
      <xdr:rowOff>333373</xdr:rowOff>
    </xdr:from>
    <xdr:to>
      <xdr:col>1</xdr:col>
      <xdr:colOff>714376</xdr:colOff>
      <xdr:row>8</xdr:row>
      <xdr:rowOff>241524</xdr:rowOff>
    </xdr:to>
    <xdr:sp macro="" textlink="">
      <xdr:nvSpPr>
        <xdr:cNvPr id="4" name="四角形: 角を丸くする 3">
          <a:extLst>
            <a:ext uri="{FF2B5EF4-FFF2-40B4-BE49-F238E27FC236}">
              <a16:creationId xmlns:a16="http://schemas.microsoft.com/office/drawing/2014/main" id="{85184E07-41C5-4ADC-8D21-3DF1640EFE4F}"/>
            </a:ext>
          </a:extLst>
        </xdr:cNvPr>
        <xdr:cNvSpPr/>
      </xdr:nvSpPr>
      <xdr:spPr>
        <a:xfrm>
          <a:off x="714376" y="2686608"/>
          <a:ext cx="0" cy="412416"/>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1210235</xdr:colOff>
      <xdr:row>7</xdr:row>
      <xdr:rowOff>297656</xdr:rowOff>
    </xdr:from>
    <xdr:to>
      <xdr:col>2</xdr:col>
      <xdr:colOff>95250</xdr:colOff>
      <xdr:row>8</xdr:row>
      <xdr:rowOff>156882</xdr:rowOff>
    </xdr:to>
    <xdr:sp macro="" textlink="">
      <xdr:nvSpPr>
        <xdr:cNvPr id="8" name="四角形: 角を丸くする 7">
          <a:extLst>
            <a:ext uri="{FF2B5EF4-FFF2-40B4-BE49-F238E27FC236}">
              <a16:creationId xmlns:a16="http://schemas.microsoft.com/office/drawing/2014/main" id="{0C379F4D-C5ED-47A7-A64A-64071907F1F5}"/>
            </a:ext>
          </a:extLst>
        </xdr:cNvPr>
        <xdr:cNvSpPr/>
      </xdr:nvSpPr>
      <xdr:spPr>
        <a:xfrm>
          <a:off x="1210235" y="2650891"/>
          <a:ext cx="521074" cy="363491"/>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404806</xdr:colOff>
      <xdr:row>28</xdr:row>
      <xdr:rowOff>186212</xdr:rowOff>
    </xdr:from>
    <xdr:to>
      <xdr:col>6</xdr:col>
      <xdr:colOff>1095375</xdr:colOff>
      <xdr:row>32</xdr:row>
      <xdr:rowOff>43</xdr:rowOff>
    </xdr:to>
    <xdr:sp macro="" textlink="">
      <xdr:nvSpPr>
        <xdr:cNvPr id="3" name="大かっこ 2">
          <a:extLst>
            <a:ext uri="{FF2B5EF4-FFF2-40B4-BE49-F238E27FC236}">
              <a16:creationId xmlns:a16="http://schemas.microsoft.com/office/drawing/2014/main" id="{4424B66A-06F3-4BC2-87AF-218B4B621D85}"/>
            </a:ext>
          </a:extLst>
        </xdr:cNvPr>
        <xdr:cNvSpPr/>
      </xdr:nvSpPr>
      <xdr:spPr>
        <a:xfrm>
          <a:off x="559587" y="9056368"/>
          <a:ext cx="8001007" cy="5758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1512084</xdr:colOff>
      <xdr:row>6</xdr:row>
      <xdr:rowOff>268742</xdr:rowOff>
    </xdr:from>
    <xdr:to>
      <xdr:col>4</xdr:col>
      <xdr:colOff>511968</xdr:colOff>
      <xdr:row>7</xdr:row>
      <xdr:rowOff>272144</xdr:rowOff>
    </xdr:to>
    <xdr:sp macro="" textlink="">
      <xdr:nvSpPr>
        <xdr:cNvPr id="4" name="四角形: 角を丸くする 3">
          <a:extLst>
            <a:ext uri="{FF2B5EF4-FFF2-40B4-BE49-F238E27FC236}">
              <a16:creationId xmlns:a16="http://schemas.microsoft.com/office/drawing/2014/main" id="{9E6472E9-E101-4413-95D1-30B855E83F80}"/>
            </a:ext>
          </a:extLst>
        </xdr:cNvPr>
        <xdr:cNvSpPr/>
      </xdr:nvSpPr>
      <xdr:spPr>
        <a:xfrm>
          <a:off x="4709763" y="2010456"/>
          <a:ext cx="1068169" cy="411617"/>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140970</xdr:colOff>
      <xdr:row>25</xdr:row>
      <xdr:rowOff>176890</xdr:rowOff>
    </xdr:from>
    <xdr:to>
      <xdr:col>7</xdr:col>
      <xdr:colOff>357673</xdr:colOff>
      <xdr:row>30</xdr:row>
      <xdr:rowOff>77529</xdr:rowOff>
    </xdr:to>
    <xdr:sp macro="" textlink="">
      <xdr:nvSpPr>
        <xdr:cNvPr id="2" name="大かっこ 1">
          <a:extLst>
            <a:ext uri="{FF2B5EF4-FFF2-40B4-BE49-F238E27FC236}">
              <a16:creationId xmlns:a16="http://schemas.microsoft.com/office/drawing/2014/main" id="{AC20F564-12CE-4A79-B10F-1C67DE8DC4C9}"/>
            </a:ext>
          </a:extLst>
        </xdr:cNvPr>
        <xdr:cNvSpPr/>
      </xdr:nvSpPr>
      <xdr:spPr>
        <a:xfrm>
          <a:off x="140970" y="7815940"/>
          <a:ext cx="7560478" cy="10912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37"/>
  <sheetViews>
    <sheetView showGridLines="0" showZeros="0" tabSelected="1" zoomScaleNormal="100" zoomScaleSheetLayoutView="85" workbookViewId="0">
      <selection activeCell="B9" sqref="B9"/>
    </sheetView>
  </sheetViews>
  <sheetFormatPr defaultColWidth="9" defaultRowHeight="18.75"/>
  <cols>
    <col min="1" max="1" width="1.75" style="1" customWidth="1"/>
    <col min="2" max="2" width="22.625" style="1" customWidth="1"/>
    <col min="3" max="3" width="13.625" style="1" customWidth="1"/>
    <col min="4" max="4" width="17.625" style="1" customWidth="1"/>
    <col min="5" max="5" width="18.75" style="1" customWidth="1"/>
    <col min="6" max="8" width="17.625" style="1" customWidth="1"/>
    <col min="9" max="9" width="18.625" style="1" customWidth="1"/>
    <col min="10" max="10" width="24.625" style="1" customWidth="1"/>
    <col min="11" max="11" width="22.625" style="1" customWidth="1"/>
    <col min="12" max="12" width="16.75" style="1" customWidth="1"/>
    <col min="13" max="16384" width="9" style="1"/>
  </cols>
  <sheetData>
    <row r="2" spans="2:12" ht="19.5">
      <c r="K2" s="277" t="s">
        <v>178</v>
      </c>
      <c r="L2" s="2" t="s">
        <v>66</v>
      </c>
    </row>
    <row r="3" spans="2:12" ht="25.5" customHeight="1">
      <c r="B3" s="281" t="s">
        <v>51</v>
      </c>
      <c r="C3" s="281"/>
      <c r="D3" s="281"/>
      <c r="E3" s="281"/>
      <c r="F3" s="281"/>
      <c r="G3" s="281"/>
      <c r="H3" s="281"/>
      <c r="I3" s="281"/>
      <c r="J3" s="281"/>
      <c r="K3" s="281"/>
      <c r="L3" s="281"/>
    </row>
    <row r="4" spans="2:12" ht="25.5" customHeight="1">
      <c r="B4" s="281" t="s">
        <v>52</v>
      </c>
      <c r="C4" s="281"/>
      <c r="D4" s="281"/>
      <c r="E4" s="281"/>
      <c r="F4" s="281"/>
      <c r="G4" s="281"/>
      <c r="H4" s="281"/>
      <c r="I4" s="281"/>
      <c r="J4" s="281"/>
      <c r="K4" s="281"/>
      <c r="L4" s="281"/>
    </row>
    <row r="6" spans="2:12" s="5" customFormat="1" ht="69.95" customHeight="1">
      <c r="B6" s="21" t="s">
        <v>75</v>
      </c>
      <c r="C6" s="23"/>
      <c r="D6" s="23" t="s">
        <v>76</v>
      </c>
      <c r="E6" s="23" t="s">
        <v>77</v>
      </c>
      <c r="F6" s="23" t="s">
        <v>20</v>
      </c>
      <c r="G6" s="23" t="s">
        <v>78</v>
      </c>
      <c r="H6" s="23" t="s">
        <v>128</v>
      </c>
      <c r="I6" s="23" t="s">
        <v>111</v>
      </c>
      <c r="J6" s="23" t="s">
        <v>129</v>
      </c>
      <c r="K6" s="23" t="s">
        <v>164</v>
      </c>
      <c r="L6" s="23" t="s">
        <v>112</v>
      </c>
    </row>
    <row r="7" spans="2:12" s="4" customFormat="1" ht="39.950000000000003" customHeight="1">
      <c r="B7" s="118" t="s">
        <v>173</v>
      </c>
      <c r="C7" s="151" t="s">
        <v>3</v>
      </c>
      <c r="D7" s="151" t="s">
        <v>29</v>
      </c>
      <c r="E7" s="152"/>
      <c r="F7" s="153" t="s">
        <v>31</v>
      </c>
      <c r="G7" s="152"/>
      <c r="H7" s="154">
        <v>540</v>
      </c>
      <c r="I7" s="155">
        <v>215</v>
      </c>
      <c r="J7" s="156">
        <f>H7*I7/0.84/1000</f>
        <v>138.21428571428572</v>
      </c>
      <c r="K7" s="282">
        <f>(J7-J8)/J7</f>
        <v>8.6993970714900906E-2</v>
      </c>
      <c r="L7" s="158" t="s">
        <v>55</v>
      </c>
    </row>
    <row r="8" spans="2:12" s="4" customFormat="1" ht="39.950000000000003" customHeight="1">
      <c r="B8" s="117" t="s">
        <v>172</v>
      </c>
      <c r="C8" s="145" t="s">
        <v>2</v>
      </c>
      <c r="D8" s="145" t="s">
        <v>39</v>
      </c>
      <c r="E8" s="146" t="s">
        <v>30</v>
      </c>
      <c r="F8" s="147" t="s">
        <v>32</v>
      </c>
      <c r="G8" s="146" t="s">
        <v>119</v>
      </c>
      <c r="H8" s="148">
        <v>530</v>
      </c>
      <c r="I8" s="149">
        <v>200</v>
      </c>
      <c r="J8" s="150">
        <f>H8*I8/0.84/1000</f>
        <v>126.1904761904762</v>
      </c>
      <c r="K8" s="282"/>
      <c r="L8" s="157" t="s">
        <v>56</v>
      </c>
    </row>
    <row r="9" spans="2:12" s="24" customFormat="1" ht="39.950000000000003" customHeight="1">
      <c r="B9" s="115" t="s">
        <v>170</v>
      </c>
      <c r="C9" s="136" t="s">
        <v>3</v>
      </c>
      <c r="D9" s="137"/>
      <c r="E9" s="138"/>
      <c r="F9" s="139"/>
      <c r="G9" s="138"/>
      <c r="H9" s="140"/>
      <c r="I9" s="141"/>
      <c r="J9" s="142">
        <f>ROUND(H9*I9/0.84/1000,2)</f>
        <v>0</v>
      </c>
      <c r="K9" s="283" t="e">
        <f>(J9-J10)/J9</f>
        <v>#DIV/0!</v>
      </c>
      <c r="L9" s="144"/>
    </row>
    <row r="10" spans="2:12" s="24" customFormat="1" ht="39.950000000000003" customHeight="1">
      <c r="B10" s="116" t="s">
        <v>171</v>
      </c>
      <c r="C10" s="131" t="s">
        <v>2</v>
      </c>
      <c r="D10" s="132"/>
      <c r="E10" s="105"/>
      <c r="F10" s="105"/>
      <c r="G10" s="131"/>
      <c r="H10" s="133"/>
      <c r="I10" s="134"/>
      <c r="J10" s="135">
        <f>ROUND(H10*I10/0.84/1000,2)</f>
        <v>0</v>
      </c>
      <c r="K10" s="283"/>
      <c r="L10" s="143"/>
    </row>
    <row r="11" spans="2:12" ht="20.100000000000001" customHeight="1"/>
    <row r="12" spans="2:12" s="4" customFormat="1" ht="18" customHeight="1">
      <c r="B12" s="10" t="s">
        <v>48</v>
      </c>
    </row>
    <row r="13" spans="2:12" s="4" customFormat="1" ht="18" customHeight="1">
      <c r="B13" s="10" t="s">
        <v>114</v>
      </c>
    </row>
    <row r="14" spans="2:12" s="4" customFormat="1" ht="18" customHeight="1">
      <c r="B14" s="10" t="s">
        <v>50</v>
      </c>
    </row>
    <row r="15" spans="2:12" s="4" customFormat="1" ht="18" customHeight="1">
      <c r="B15" s="10"/>
    </row>
    <row r="16" spans="2:12" s="4" customFormat="1" ht="18" customHeight="1">
      <c r="B16" s="10" t="s">
        <v>122</v>
      </c>
    </row>
    <row r="17" spans="2:12" s="4" customFormat="1" ht="18" customHeight="1">
      <c r="B17" s="10" t="s">
        <v>113</v>
      </c>
    </row>
    <row r="18" spans="2:12" s="4" customFormat="1" ht="18" customHeight="1">
      <c r="B18" s="10"/>
    </row>
    <row r="19" spans="2:12" s="4" customFormat="1" ht="18" customHeight="1">
      <c r="B19" s="10" t="s">
        <v>79</v>
      </c>
    </row>
    <row r="20" spans="2:12" s="4" customFormat="1" ht="18" customHeight="1">
      <c r="B20" s="10"/>
    </row>
    <row r="21" spans="2:12" s="4" customFormat="1" ht="18" customHeight="1">
      <c r="B21" s="10" t="s">
        <v>49</v>
      </c>
    </row>
    <row r="22" spans="2:12" s="4" customFormat="1" ht="18" customHeight="1">
      <c r="B22" s="10" t="s">
        <v>115</v>
      </c>
    </row>
    <row r="23" spans="2:12" s="4" customFormat="1" ht="18" customHeight="1"/>
    <row r="24" spans="2:12" s="4" customFormat="1" ht="18" customHeight="1">
      <c r="B24" s="10" t="s">
        <v>12</v>
      </c>
    </row>
    <row r="25" spans="2:12" s="4" customFormat="1" ht="18" customHeight="1">
      <c r="B25" s="10" t="s">
        <v>13</v>
      </c>
    </row>
    <row r="26" spans="2:12" s="4" customFormat="1" ht="18" customHeight="1">
      <c r="B26" s="10" t="s">
        <v>104</v>
      </c>
    </row>
    <row r="27" spans="2:12" s="4" customFormat="1" ht="18" customHeight="1">
      <c r="B27" s="10"/>
    </row>
    <row r="28" spans="2:12" ht="19.5" customHeight="1">
      <c r="B28" s="54"/>
      <c r="C28" s="54"/>
      <c r="D28" s="54"/>
      <c r="E28" s="54"/>
      <c r="F28" s="55"/>
      <c r="G28" s="55"/>
      <c r="H28" s="55"/>
      <c r="I28" s="55"/>
      <c r="J28" s="55"/>
      <c r="K28" s="55"/>
      <c r="L28" s="55"/>
    </row>
    <row r="29" spans="2:12" ht="24.75" customHeight="1">
      <c r="C29" s="5" t="s">
        <v>18</v>
      </c>
    </row>
    <row r="30" spans="2:12" ht="24.75" customHeight="1">
      <c r="C30" s="5" t="s">
        <v>68</v>
      </c>
    </row>
    <row r="31" spans="2:12" ht="24.75" customHeight="1">
      <c r="C31" s="5"/>
    </row>
    <row r="32" spans="2:12" ht="24.75" customHeight="1">
      <c r="C32" s="6" t="s">
        <v>60</v>
      </c>
    </row>
    <row r="33" spans="3:8" ht="24.75" customHeight="1">
      <c r="C33" s="6" t="s">
        <v>14</v>
      </c>
    </row>
    <row r="34" spans="3:8" ht="24.75" customHeight="1">
      <c r="C34" s="6"/>
    </row>
    <row r="35" spans="3:8" ht="24.75" customHeight="1">
      <c r="C35" s="284" t="s">
        <v>69</v>
      </c>
      <c r="D35" s="284"/>
    </row>
    <row r="36" spans="3:8" ht="36.75" customHeight="1">
      <c r="C36" s="6"/>
      <c r="D36" s="51" t="s">
        <v>143</v>
      </c>
      <c r="E36" s="279"/>
      <c r="F36" s="279"/>
      <c r="G36" s="279"/>
      <c r="H36" s="52"/>
    </row>
    <row r="37" spans="3:8" ht="36.75" customHeight="1">
      <c r="C37" s="280" t="s">
        <v>144</v>
      </c>
      <c r="D37" s="280"/>
      <c r="E37" s="279"/>
      <c r="F37" s="279"/>
      <c r="G37" s="279"/>
      <c r="H37" s="53" t="s">
        <v>145</v>
      </c>
    </row>
  </sheetData>
  <mergeCells count="8">
    <mergeCell ref="E36:G36"/>
    <mergeCell ref="C37:D37"/>
    <mergeCell ref="E37:G37"/>
    <mergeCell ref="B3:L3"/>
    <mergeCell ref="K7:K8"/>
    <mergeCell ref="B4:L4"/>
    <mergeCell ref="K9:K10"/>
    <mergeCell ref="C35:D35"/>
  </mergeCells>
  <phoneticPr fontId="1"/>
  <conditionalFormatting sqref="H9:H10">
    <cfRule type="expression" dxfId="4" priority="1" stopIfTrue="1">
      <formula>IF(H9=INT(H9),FALSE,TRUE)</formula>
    </cfRule>
  </conditionalFormatting>
  <printOptions horizontalCentered="1"/>
  <pageMargins left="0.23622047244094491" right="0.27559055118110237" top="0.19685039370078741" bottom="0.19685039370078741" header="0.19685039370078741" footer="0.19685039370078741"/>
  <pageSetup paperSize="9" scale="68" orientation="landscape" r:id="rId1"/>
  <headerFooter>
    <oddHeader>&amp;R⚓</oddHeader>
  </headerFooter>
  <ignoredErrors>
    <ignoredError sqref="K7:K9 K10"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26"/>
  <sheetViews>
    <sheetView showGridLines="0" showZeros="0" zoomScaleNormal="100" zoomScaleSheetLayoutView="85" workbookViewId="0">
      <selection activeCell="B6" sqref="B6:B9"/>
    </sheetView>
  </sheetViews>
  <sheetFormatPr defaultColWidth="9" defaultRowHeight="18.75"/>
  <cols>
    <col min="1" max="1" width="1.75" style="1" customWidth="1"/>
    <col min="2" max="2" width="19.375" style="1" customWidth="1"/>
    <col min="3" max="3" width="20.625" style="1" customWidth="1"/>
    <col min="4" max="6" width="16.5" style="1" customWidth="1"/>
    <col min="7" max="7" width="17.75" style="1" customWidth="1"/>
    <col min="8" max="8" width="19.625" style="1" customWidth="1"/>
    <col min="9" max="9" width="17.5" style="1" customWidth="1"/>
    <col min="10" max="16384" width="9" style="1"/>
  </cols>
  <sheetData>
    <row r="1" spans="2:9" ht="54.75" customHeight="1">
      <c r="I1" s="2" t="s">
        <v>66</v>
      </c>
    </row>
    <row r="2" spans="2:9" ht="26.25" customHeight="1">
      <c r="B2" s="281" t="s">
        <v>62</v>
      </c>
      <c r="C2" s="281"/>
      <c r="D2" s="281"/>
      <c r="E2" s="281"/>
      <c r="F2" s="281"/>
      <c r="G2" s="281"/>
      <c r="H2" s="281"/>
      <c r="I2" s="281"/>
    </row>
    <row r="3" spans="2:9" s="7" customFormat="1" ht="23.45" customHeight="1">
      <c r="B3" s="281" t="s">
        <v>73</v>
      </c>
      <c r="C3" s="281"/>
      <c r="D3" s="281"/>
      <c r="E3" s="281"/>
      <c r="F3" s="281"/>
      <c r="G3" s="281"/>
      <c r="H3" s="281"/>
      <c r="I3" s="281"/>
    </row>
    <row r="4" spans="2:9" s="7" customFormat="1" ht="15" customHeight="1">
      <c r="B4" s="3"/>
      <c r="C4" s="3"/>
      <c r="D4" s="3"/>
      <c r="E4" s="3"/>
      <c r="F4" s="3"/>
      <c r="G4" s="3"/>
      <c r="H4" s="3"/>
    </row>
    <row r="5" spans="2:9" s="4" customFormat="1" ht="98.45" customHeight="1">
      <c r="B5" s="21" t="s">
        <v>75</v>
      </c>
      <c r="C5" s="45"/>
      <c r="D5" s="45" t="s">
        <v>99</v>
      </c>
      <c r="E5" s="45" t="s">
        <v>100</v>
      </c>
      <c r="F5" s="25" t="s">
        <v>101</v>
      </c>
      <c r="G5" s="45" t="s">
        <v>110</v>
      </c>
      <c r="H5" s="23" t="s">
        <v>102</v>
      </c>
      <c r="I5" s="22" t="s">
        <v>1</v>
      </c>
    </row>
    <row r="6" spans="2:9" s="4" customFormat="1" ht="41.25" customHeight="1">
      <c r="B6" s="372" t="s">
        <v>177</v>
      </c>
      <c r="C6" s="371" t="s">
        <v>3</v>
      </c>
      <c r="D6" s="371"/>
      <c r="E6" s="375"/>
      <c r="F6" s="371"/>
      <c r="G6" s="370"/>
      <c r="H6" s="376" t="e">
        <f>(G6-G8)/G6</f>
        <v>#DIV/0!</v>
      </c>
      <c r="I6" s="371"/>
    </row>
    <row r="7" spans="2:9" s="4" customFormat="1" ht="41.25" customHeight="1">
      <c r="B7" s="373"/>
      <c r="C7" s="371"/>
      <c r="D7" s="371"/>
      <c r="E7" s="375"/>
      <c r="F7" s="371"/>
      <c r="G7" s="370"/>
      <c r="H7" s="377"/>
      <c r="I7" s="371"/>
    </row>
    <row r="8" spans="2:9" s="4" customFormat="1" ht="41.25" customHeight="1">
      <c r="B8" s="373"/>
      <c r="C8" s="371" t="s">
        <v>2</v>
      </c>
      <c r="D8" s="371"/>
      <c r="E8" s="375"/>
      <c r="F8" s="371"/>
      <c r="G8" s="370"/>
      <c r="H8" s="377"/>
      <c r="I8" s="371"/>
    </row>
    <row r="9" spans="2:9" s="4" customFormat="1" ht="41.25" customHeight="1">
      <c r="B9" s="374"/>
      <c r="C9" s="371"/>
      <c r="D9" s="371"/>
      <c r="E9" s="375"/>
      <c r="F9" s="371"/>
      <c r="G9" s="370"/>
      <c r="H9" s="378"/>
      <c r="I9" s="371"/>
    </row>
    <row r="10" spans="2:9" s="4" customFormat="1" ht="26.25" customHeight="1">
      <c r="C10" s="9"/>
      <c r="E10" s="46"/>
      <c r="G10" s="47"/>
      <c r="H10" s="48"/>
    </row>
    <row r="11" spans="2:9" s="4" customFormat="1" ht="24" customHeight="1">
      <c r="B11" s="10" t="s">
        <v>103</v>
      </c>
      <c r="F11" s="20"/>
      <c r="G11" s="20"/>
      <c r="H11" s="20"/>
    </row>
    <row r="12" spans="2:9" s="4" customFormat="1" ht="24" customHeight="1">
      <c r="B12" s="10" t="s">
        <v>65</v>
      </c>
      <c r="C12" s="6"/>
      <c r="D12" s="6"/>
      <c r="E12" s="6"/>
    </row>
    <row r="13" spans="2:9" s="4" customFormat="1" ht="24" customHeight="1">
      <c r="B13" s="10"/>
      <c r="C13" s="6"/>
      <c r="D13" s="6"/>
      <c r="E13" s="6"/>
    </row>
    <row r="14" spans="2:9" ht="24" customHeight="1">
      <c r="B14" s="54"/>
      <c r="C14" s="54"/>
      <c r="D14" s="54"/>
      <c r="E14" s="54"/>
      <c r="F14" s="55"/>
      <c r="G14" s="55"/>
      <c r="H14" s="55"/>
      <c r="I14" s="55"/>
    </row>
    <row r="15" spans="2:9" ht="24" customHeight="1">
      <c r="C15" s="5" t="s">
        <v>18</v>
      </c>
    </row>
    <row r="16" spans="2:9" ht="24" customHeight="1">
      <c r="C16" s="5" t="s">
        <v>68</v>
      </c>
    </row>
    <row r="17" spans="2:8" ht="24" customHeight="1">
      <c r="C17" s="5"/>
    </row>
    <row r="18" spans="2:8" ht="18" customHeight="1">
      <c r="C18" s="6" t="s">
        <v>60</v>
      </c>
    </row>
    <row r="19" spans="2:8" ht="24" customHeight="1">
      <c r="C19" s="6" t="s">
        <v>14</v>
      </c>
    </row>
    <row r="20" spans="2:8" ht="24" customHeight="1">
      <c r="C20" s="6"/>
    </row>
    <row r="21" spans="2:8" ht="24" customHeight="1">
      <c r="C21" s="284" t="s">
        <v>69</v>
      </c>
      <c r="D21" s="284"/>
    </row>
    <row r="22" spans="2:8" ht="35.25" customHeight="1">
      <c r="C22" s="6"/>
      <c r="D22" s="51" t="s">
        <v>143</v>
      </c>
      <c r="E22" s="279"/>
      <c r="F22" s="279"/>
      <c r="G22" s="279"/>
      <c r="H22" s="52"/>
    </row>
    <row r="23" spans="2:8" ht="35.25" customHeight="1">
      <c r="C23" s="280" t="s">
        <v>144</v>
      </c>
      <c r="D23" s="280"/>
      <c r="E23" s="279"/>
      <c r="F23" s="279"/>
      <c r="G23" s="279"/>
      <c r="H23" s="53" t="s">
        <v>145</v>
      </c>
    </row>
    <row r="24" spans="2:8" ht="24" customHeight="1"/>
    <row r="25" spans="2:8" ht="24" customHeight="1">
      <c r="B25" s="17"/>
    </row>
    <row r="26" spans="2:8" ht="35.25" customHeight="1">
      <c r="C26" s="4" t="s">
        <v>70</v>
      </c>
      <c r="D26" s="4"/>
      <c r="E26" s="4"/>
    </row>
  </sheetData>
  <mergeCells count="20">
    <mergeCell ref="E22:G22"/>
    <mergeCell ref="C23:D23"/>
    <mergeCell ref="E23:G23"/>
    <mergeCell ref="I6:I7"/>
    <mergeCell ref="H6:H9"/>
    <mergeCell ref="C21:D21"/>
    <mergeCell ref="B2:I2"/>
    <mergeCell ref="B3:I3"/>
    <mergeCell ref="G6:G7"/>
    <mergeCell ref="C8:C9"/>
    <mergeCell ref="D8:D9"/>
    <mergeCell ref="C6:C7"/>
    <mergeCell ref="G8:G9"/>
    <mergeCell ref="I8:I9"/>
    <mergeCell ref="B6:B9"/>
    <mergeCell ref="D6:D7"/>
    <mergeCell ref="E8:E9"/>
    <mergeCell ref="F8:F9"/>
    <mergeCell ref="E6:E7"/>
    <mergeCell ref="F6:F7"/>
  </mergeCells>
  <phoneticPr fontId="1"/>
  <printOptions horizontalCentered="1"/>
  <pageMargins left="0.31" right="0.28999999999999998" top="0.39370078740157483" bottom="0.39370078740157483" header="0.15748031496062992" footer="0.15748031496062992"/>
  <pageSetup paperSize="9" scale="72" orientation="landscape" r:id="rId1"/>
  <headerFooter alignWithMargins="0">
    <oddHeader>&amp;R⚓</oddHeader>
  </headerFooter>
  <ignoredErrors>
    <ignoredError sqref="H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E380-7D93-4781-9DE9-6D83D23C1AF7}">
  <sheetPr>
    <pageSetUpPr fitToPage="1"/>
  </sheetPr>
  <dimension ref="B2:T57"/>
  <sheetViews>
    <sheetView showGridLines="0" showZeros="0" zoomScaleNormal="100" zoomScaleSheetLayoutView="85" workbookViewId="0">
      <selection activeCell="I15" sqref="I15"/>
    </sheetView>
  </sheetViews>
  <sheetFormatPr defaultColWidth="9" defaultRowHeight="18.75"/>
  <cols>
    <col min="1" max="1" width="1.875" style="1" customWidth="1"/>
    <col min="2" max="2" width="22.625" style="1" customWidth="1"/>
    <col min="3" max="3" width="13.625" style="1" customWidth="1"/>
    <col min="4" max="4" width="17.625" style="1" customWidth="1"/>
    <col min="5" max="5" width="18.75" style="1" customWidth="1"/>
    <col min="6" max="6" width="17.625" style="1" customWidth="1"/>
    <col min="7" max="7" width="18.25" style="1" customWidth="1"/>
    <col min="8" max="8" width="17.625" style="1" customWidth="1"/>
    <col min="9" max="9" width="18.625" style="1" customWidth="1"/>
    <col min="10" max="10" width="23.5" style="1" customWidth="1"/>
    <col min="11" max="11" width="21.875" style="1" customWidth="1"/>
    <col min="12" max="12" width="16.25" style="1" customWidth="1"/>
    <col min="13" max="13" width="18.875" style="1" customWidth="1"/>
    <col min="14" max="16384" width="9" style="1"/>
  </cols>
  <sheetData>
    <row r="2" spans="2:13" ht="19.5">
      <c r="K2" s="278" t="s">
        <v>179</v>
      </c>
      <c r="L2" s="2" t="s">
        <v>66</v>
      </c>
    </row>
    <row r="3" spans="2:13" ht="25.5" customHeight="1">
      <c r="B3" s="281" t="s">
        <v>51</v>
      </c>
      <c r="C3" s="281"/>
      <c r="D3" s="281"/>
      <c r="E3" s="281"/>
      <c r="F3" s="281"/>
      <c r="G3" s="281"/>
      <c r="H3" s="281"/>
      <c r="I3" s="281"/>
      <c r="J3" s="281"/>
      <c r="K3" s="281"/>
      <c r="L3" s="281"/>
    </row>
    <row r="4" spans="2:13" ht="25.5" customHeight="1">
      <c r="B4" s="281" t="s">
        <v>53</v>
      </c>
      <c r="C4" s="281"/>
      <c r="D4" s="281"/>
      <c r="E4" s="281"/>
      <c r="F4" s="281"/>
      <c r="G4" s="281"/>
      <c r="H4" s="281"/>
      <c r="I4" s="281"/>
      <c r="J4" s="281"/>
      <c r="K4" s="281"/>
      <c r="L4" s="281"/>
    </row>
    <row r="5" spans="2:13" s="7" customFormat="1" ht="18.75" customHeight="1">
      <c r="B5" s="3"/>
      <c r="C5" s="3"/>
      <c r="D5" s="3"/>
      <c r="E5" s="3"/>
      <c r="F5" s="3"/>
      <c r="G5" s="3"/>
      <c r="H5" s="3"/>
      <c r="I5" s="3"/>
      <c r="J5" s="3"/>
      <c r="K5" s="3"/>
      <c r="L5" s="3"/>
      <c r="M5" s="3"/>
    </row>
    <row r="6" spans="2:13" s="9" customFormat="1" ht="69.95" customHeight="1">
      <c r="B6" s="21" t="s">
        <v>75</v>
      </c>
      <c r="C6" s="22"/>
      <c r="D6" s="23" t="s">
        <v>76</v>
      </c>
      <c r="E6" s="23" t="s">
        <v>77</v>
      </c>
      <c r="F6" s="23" t="s">
        <v>20</v>
      </c>
      <c r="G6" s="23" t="s">
        <v>78</v>
      </c>
      <c r="H6" s="23" t="s">
        <v>128</v>
      </c>
      <c r="I6" s="23" t="s">
        <v>130</v>
      </c>
      <c r="J6" s="23" t="s">
        <v>131</v>
      </c>
      <c r="K6" s="23" t="s">
        <v>164</v>
      </c>
      <c r="L6" s="23" t="s">
        <v>112</v>
      </c>
    </row>
    <row r="7" spans="2:13" s="4" customFormat="1" ht="39.950000000000003" customHeight="1">
      <c r="B7" s="119" t="s">
        <v>173</v>
      </c>
      <c r="C7" s="165" t="s">
        <v>3</v>
      </c>
      <c r="D7" s="165" t="s">
        <v>29</v>
      </c>
      <c r="E7" s="166"/>
      <c r="F7" s="167" t="s">
        <v>31</v>
      </c>
      <c r="G7" s="166"/>
      <c r="H7" s="168">
        <v>540</v>
      </c>
      <c r="I7" s="169">
        <v>210</v>
      </c>
      <c r="J7" s="170">
        <f>H7*I7/0.84/1000</f>
        <v>135</v>
      </c>
      <c r="K7" s="285">
        <f>(J7-J8)/J7</f>
        <v>5.9964726631393246E-2</v>
      </c>
      <c r="L7" s="165"/>
    </row>
    <row r="8" spans="2:13" s="4" customFormat="1" ht="39.950000000000003" customHeight="1">
      <c r="B8" s="120" t="s">
        <v>172</v>
      </c>
      <c r="C8" s="159" t="s">
        <v>2</v>
      </c>
      <c r="D8" s="159" t="s">
        <v>39</v>
      </c>
      <c r="E8" s="160" t="s">
        <v>30</v>
      </c>
      <c r="F8" s="161" t="s">
        <v>34</v>
      </c>
      <c r="G8" s="160" t="s">
        <v>33</v>
      </c>
      <c r="H8" s="162">
        <v>520</v>
      </c>
      <c r="I8" s="163">
        <v>205</v>
      </c>
      <c r="J8" s="164">
        <f>H8*I8/0.84/1000</f>
        <v>126.90476190476191</v>
      </c>
      <c r="K8" s="286"/>
      <c r="L8" s="159"/>
    </row>
    <row r="9" spans="2:13" s="4" customFormat="1" ht="39.950000000000003" customHeight="1">
      <c r="B9" s="115" t="s">
        <v>170</v>
      </c>
      <c r="C9" s="136" t="s">
        <v>3</v>
      </c>
      <c r="D9" s="136"/>
      <c r="E9" s="138"/>
      <c r="F9" s="139"/>
      <c r="G9" s="138"/>
      <c r="H9" s="140"/>
      <c r="I9" s="172"/>
      <c r="J9" s="142">
        <f>ROUND(H9*I9/0.84/1000,2)</f>
        <v>0</v>
      </c>
      <c r="K9" s="283" t="e">
        <f>(J9-J10)/J9</f>
        <v>#DIV/0!</v>
      </c>
      <c r="L9" s="136"/>
    </row>
    <row r="10" spans="2:13" s="4" customFormat="1" ht="39.950000000000003" customHeight="1">
      <c r="B10" s="116" t="s">
        <v>171</v>
      </c>
      <c r="C10" s="131" t="s">
        <v>2</v>
      </c>
      <c r="D10" s="131"/>
      <c r="E10" s="105"/>
      <c r="F10" s="105"/>
      <c r="G10" s="105"/>
      <c r="H10" s="133"/>
      <c r="I10" s="171"/>
      <c r="J10" s="135">
        <f>ROUND(H10*I10/0.84/1000,2)</f>
        <v>0</v>
      </c>
      <c r="K10" s="283"/>
      <c r="L10" s="131"/>
    </row>
    <row r="11" spans="2:13" ht="20.100000000000001" customHeight="1">
      <c r="L11" s="8"/>
      <c r="M11" s="8"/>
    </row>
    <row r="12" spans="2:13" s="4" customFormat="1" ht="17.25" customHeight="1">
      <c r="B12" s="10" t="s">
        <v>67</v>
      </c>
      <c r="L12" s="20"/>
      <c r="M12" s="20"/>
    </row>
    <row r="13" spans="2:13" s="4" customFormat="1" ht="17.25" customHeight="1">
      <c r="B13" s="10" t="s">
        <v>116</v>
      </c>
      <c r="L13" s="20"/>
      <c r="M13" s="20"/>
    </row>
    <row r="14" spans="2:13" s="4" customFormat="1" ht="17.25" customHeight="1">
      <c r="B14" s="10"/>
      <c r="L14" s="20"/>
      <c r="M14" s="20"/>
    </row>
    <row r="15" spans="2:13" s="4" customFormat="1" ht="17.25" customHeight="1">
      <c r="B15" s="10" t="s">
        <v>123</v>
      </c>
      <c r="C15" s="6"/>
      <c r="D15" s="9"/>
      <c r="E15" s="9"/>
      <c r="F15" s="9"/>
    </row>
    <row r="16" spans="2:13" s="4" customFormat="1" ht="17.25" customHeight="1">
      <c r="B16" s="10" t="s">
        <v>117</v>
      </c>
      <c r="C16" s="6"/>
      <c r="D16" s="9"/>
      <c r="E16" s="9"/>
      <c r="F16" s="9"/>
    </row>
    <row r="17" spans="2:20" s="4" customFormat="1" ht="17.25" customHeight="1">
      <c r="B17" s="10"/>
      <c r="C17" s="6"/>
      <c r="D17" s="9"/>
      <c r="E17" s="9"/>
      <c r="F17" s="9"/>
    </row>
    <row r="18" spans="2:20" s="4" customFormat="1" ht="17.25" customHeight="1">
      <c r="B18" s="10" t="s">
        <v>79</v>
      </c>
      <c r="C18" s="6"/>
      <c r="D18" s="9"/>
      <c r="E18" s="9"/>
      <c r="F18" s="9"/>
    </row>
    <row r="19" spans="2:20" s="4" customFormat="1" ht="17.25" customHeight="1">
      <c r="B19" s="10"/>
      <c r="C19" s="6"/>
      <c r="D19" s="9"/>
      <c r="E19" s="9"/>
      <c r="F19" s="9"/>
    </row>
    <row r="20" spans="2:20" s="4" customFormat="1" ht="17.25" customHeight="1">
      <c r="B20" s="10" t="s">
        <v>54</v>
      </c>
      <c r="E20" s="9"/>
      <c r="F20" s="9"/>
      <c r="G20" s="6"/>
      <c r="K20" s="6"/>
    </row>
    <row r="21" spans="2:20" s="4" customFormat="1" ht="17.25" customHeight="1">
      <c r="B21" s="10" t="s">
        <v>118</v>
      </c>
      <c r="G21" s="6"/>
    </row>
    <row r="22" spans="2:20" s="4" customFormat="1" ht="17.25" customHeight="1"/>
    <row r="23" spans="2:20" s="4" customFormat="1" ht="17.25" customHeight="1">
      <c r="B23" s="10" t="s">
        <v>12</v>
      </c>
      <c r="D23" s="6"/>
      <c r="E23" s="9"/>
      <c r="F23" s="9"/>
      <c r="G23" s="9"/>
    </row>
    <row r="24" spans="2:20" s="4" customFormat="1" ht="17.25" customHeight="1">
      <c r="B24" s="10" t="s">
        <v>13</v>
      </c>
      <c r="D24" s="6"/>
      <c r="E24" s="6"/>
      <c r="F24" s="6"/>
      <c r="G24" s="6"/>
    </row>
    <row r="25" spans="2:20" s="4" customFormat="1" ht="17.25" customHeight="1">
      <c r="B25" s="10" t="s">
        <v>104</v>
      </c>
      <c r="D25" s="6"/>
      <c r="E25" s="6"/>
      <c r="F25" s="6"/>
      <c r="G25" s="6"/>
    </row>
    <row r="26" spans="2:20" s="4" customFormat="1" ht="17.25" customHeight="1">
      <c r="B26" s="10"/>
      <c r="D26" s="6"/>
      <c r="E26" s="6"/>
      <c r="F26" s="6"/>
      <c r="G26" s="6"/>
    </row>
    <row r="27" spans="2:20" ht="18.75" customHeight="1">
      <c r="B27" s="54"/>
      <c r="C27" s="54"/>
      <c r="D27" s="54"/>
      <c r="E27" s="54"/>
      <c r="F27" s="55"/>
      <c r="G27" s="55"/>
      <c r="H27" s="55"/>
      <c r="I27" s="55"/>
      <c r="J27" s="55"/>
      <c r="K27" s="55"/>
      <c r="L27" s="55"/>
      <c r="M27" s="1" ph="1"/>
      <c r="N27" s="1" ph="1"/>
      <c r="O27" s="1" ph="1"/>
      <c r="P27" s="1" ph="1"/>
      <c r="Q27" s="1" ph="1"/>
      <c r="R27" s="1" ph="1"/>
      <c r="S27" s="1" ph="1"/>
      <c r="T27" s="1" ph="1"/>
    </row>
    <row r="28" spans="2:20" ht="22.5" customHeight="1">
      <c r="C28" s="5" t="s">
        <v>18</v>
      </c>
    </row>
    <row r="29" spans="2:20" ht="22.5" customHeight="1">
      <c r="C29" s="5" t="s">
        <v>68</v>
      </c>
    </row>
    <row r="30" spans="2:20" ht="16.5" customHeight="1">
      <c r="C30" s="5"/>
    </row>
    <row r="31" spans="2:20" ht="22.5" customHeight="1">
      <c r="C31" s="6" t="s">
        <v>60</v>
      </c>
      <c r="M31" s="1" ph="1"/>
      <c r="N31" s="1" ph="1"/>
      <c r="O31" s="1" ph="1"/>
      <c r="P31" s="1" ph="1"/>
      <c r="Q31" s="1" ph="1"/>
      <c r="R31" s="1" ph="1"/>
      <c r="S31" s="1" ph="1"/>
      <c r="T31" s="1" ph="1"/>
    </row>
    <row r="32" spans="2:20" ht="22.5" customHeight="1">
      <c r="C32" s="6" t="s">
        <v>14</v>
      </c>
    </row>
    <row r="33" spans="3:8" ht="22.5" customHeight="1">
      <c r="C33" s="6"/>
    </row>
    <row r="34" spans="3:8" ht="22.5" customHeight="1">
      <c r="C34" s="284" t="s">
        <v>69</v>
      </c>
      <c r="D34" s="284"/>
    </row>
    <row r="35" spans="3:8" ht="36.75" customHeight="1">
      <c r="C35" s="6"/>
      <c r="D35" s="51" t="s">
        <v>143</v>
      </c>
      <c r="E35" s="279"/>
      <c r="F35" s="279"/>
      <c r="G35" s="279"/>
      <c r="H35" s="52"/>
    </row>
    <row r="36" spans="3:8" ht="56.25" customHeight="1">
      <c r="C36" s="280" t="s">
        <v>144</v>
      </c>
      <c r="D36" s="280"/>
      <c r="E36" s="279"/>
      <c r="F36" s="279"/>
      <c r="G36" s="279"/>
      <c r="H36" s="53" t="s">
        <v>145</v>
      </c>
    </row>
    <row r="37" spans="3:8" ht="22.5" customHeight="1"/>
    <row r="38" spans="3:8" ht="56.25" customHeight="1"/>
    <row r="50" spans="13:20" ht="26.25">
      <c r="M50" s="1" ph="1"/>
      <c r="N50" s="1" ph="1"/>
      <c r="O50" s="1" ph="1"/>
      <c r="P50" s="1" ph="1"/>
      <c r="Q50" s="1" ph="1"/>
      <c r="R50" s="1" ph="1"/>
      <c r="S50" s="1" ph="1"/>
      <c r="T50" s="1" ph="1"/>
    </row>
    <row r="54" spans="13:20" ht="26.25">
      <c r="M54" s="1" ph="1"/>
      <c r="N54" s="1" ph="1"/>
      <c r="O54" s="1" ph="1"/>
      <c r="P54" s="1" ph="1"/>
      <c r="Q54" s="1" ph="1"/>
      <c r="R54" s="1" ph="1"/>
      <c r="S54" s="1" ph="1"/>
      <c r="T54" s="1" ph="1"/>
    </row>
    <row r="57" spans="13:20" ht="26.25">
      <c r="M57" s="1" ph="1"/>
      <c r="N57" s="1" ph="1"/>
      <c r="O57" s="1" ph="1"/>
      <c r="P57" s="1" ph="1"/>
      <c r="Q57" s="1" ph="1"/>
      <c r="R57" s="1" ph="1"/>
      <c r="S57" s="1" ph="1"/>
      <c r="T57" s="1" ph="1"/>
    </row>
  </sheetData>
  <mergeCells count="8">
    <mergeCell ref="C34:D34"/>
    <mergeCell ref="E35:G35"/>
    <mergeCell ref="C36:D36"/>
    <mergeCell ref="B3:L3"/>
    <mergeCell ref="B4:L4"/>
    <mergeCell ref="K7:K8"/>
    <mergeCell ref="K9:K10"/>
    <mergeCell ref="E36:G36"/>
  </mergeCells>
  <phoneticPr fontId="1"/>
  <conditionalFormatting sqref="H9:H10">
    <cfRule type="expression" dxfId="3" priority="1" stopIfTrue="1">
      <formula>IF(H9=INT(H9),FALSE,TRUE)</formula>
    </cfRule>
  </conditionalFormatting>
  <printOptions horizontalCentered="1"/>
  <pageMargins left="0.23622047244094491" right="0.27559055118110237" top="0.19685039370078741" bottom="0.19685039370078741" header="0.19685039370078741" footer="0.19685039370078741"/>
  <pageSetup paperSize="9" scale="69" orientation="landscape" r:id="rId1"/>
  <headerFooter>
    <oddHeader>&amp;R⚓</oddHeader>
  </headerFooter>
  <ignoredErrors>
    <ignoredError sqref="K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54"/>
  <sheetViews>
    <sheetView showGridLines="0" showZeros="0" zoomScaleNormal="100" zoomScaleSheetLayoutView="85" workbookViewId="0">
      <selection activeCell="B9" sqref="B9"/>
    </sheetView>
  </sheetViews>
  <sheetFormatPr defaultColWidth="9" defaultRowHeight="18.75"/>
  <cols>
    <col min="1" max="1" width="1.5" style="1" customWidth="1"/>
    <col min="2" max="2" width="22.625" style="1" customWidth="1"/>
    <col min="3" max="3" width="13.625" style="1" customWidth="1"/>
    <col min="4" max="4" width="17.625" style="1" customWidth="1"/>
    <col min="5" max="5" width="18.75" style="1" customWidth="1"/>
    <col min="6" max="8" width="17.625" style="1" customWidth="1"/>
    <col min="9" max="9" width="21" style="1" customWidth="1"/>
    <col min="10" max="10" width="21.375" style="1" customWidth="1"/>
    <col min="11" max="11" width="21.625" style="1" customWidth="1"/>
    <col min="12" max="12" width="16" style="1" customWidth="1"/>
    <col min="13" max="16384" width="9" style="1"/>
  </cols>
  <sheetData>
    <row r="1" spans="2:12" ht="18.75" customHeight="1">
      <c r="K1" s="2"/>
    </row>
    <row r="2" spans="2:12" ht="18.75" customHeight="1">
      <c r="K2" s="2"/>
      <c r="L2" s="2" t="s">
        <v>66</v>
      </c>
    </row>
    <row r="3" spans="2:12" ht="25.5" customHeight="1">
      <c r="B3" s="281" t="s">
        <v>51</v>
      </c>
      <c r="C3" s="281"/>
      <c r="D3" s="281"/>
      <c r="E3" s="281"/>
      <c r="F3" s="281"/>
      <c r="G3" s="281"/>
      <c r="H3" s="281"/>
      <c r="I3" s="281"/>
      <c r="J3" s="281"/>
      <c r="K3" s="281"/>
      <c r="L3" s="281"/>
    </row>
    <row r="4" spans="2:12" ht="25.5" customHeight="1">
      <c r="B4" s="281" t="s">
        <v>57</v>
      </c>
      <c r="C4" s="281"/>
      <c r="D4" s="281"/>
      <c r="E4" s="281"/>
      <c r="F4" s="281"/>
      <c r="G4" s="281"/>
      <c r="H4" s="281"/>
      <c r="I4" s="281"/>
      <c r="J4" s="281"/>
      <c r="K4" s="281"/>
      <c r="L4" s="281"/>
    </row>
    <row r="5" spans="2:12" s="7" customFormat="1" ht="18.75" customHeight="1">
      <c r="B5" s="3"/>
      <c r="C5" s="3"/>
      <c r="D5" s="3"/>
      <c r="E5" s="3"/>
      <c r="F5" s="3"/>
      <c r="G5" s="3"/>
      <c r="H5" s="3"/>
      <c r="I5" s="3"/>
      <c r="J5" s="3"/>
      <c r="K5" s="3"/>
      <c r="L5" s="3"/>
    </row>
    <row r="6" spans="2:12" s="9" customFormat="1" ht="69.95" customHeight="1">
      <c r="B6" s="21" t="s">
        <v>81</v>
      </c>
      <c r="C6" s="22"/>
      <c r="D6" s="23" t="s">
        <v>76</v>
      </c>
      <c r="E6" s="23" t="s">
        <v>77</v>
      </c>
      <c r="F6" s="23" t="s">
        <v>20</v>
      </c>
      <c r="G6" s="23" t="s">
        <v>78</v>
      </c>
      <c r="H6" s="23" t="s">
        <v>80</v>
      </c>
      <c r="I6" s="23" t="s">
        <v>132</v>
      </c>
      <c r="J6" s="23" t="s">
        <v>133</v>
      </c>
      <c r="K6" s="23" t="s">
        <v>134</v>
      </c>
      <c r="L6" s="22" t="s">
        <v>19</v>
      </c>
    </row>
    <row r="7" spans="2:12" s="4" customFormat="1" ht="39.950000000000003" customHeight="1">
      <c r="B7" s="121" t="s">
        <v>173</v>
      </c>
      <c r="C7" s="178" t="s">
        <v>3</v>
      </c>
      <c r="D7" s="178" t="s">
        <v>29</v>
      </c>
      <c r="E7" s="179"/>
      <c r="F7" s="180" t="s">
        <v>35</v>
      </c>
      <c r="G7" s="179"/>
      <c r="H7" s="181">
        <v>48.2</v>
      </c>
      <c r="I7" s="180" t="s">
        <v>37</v>
      </c>
      <c r="J7" s="180" t="s">
        <v>38</v>
      </c>
      <c r="K7" s="287">
        <v>0.05</v>
      </c>
      <c r="L7" s="178"/>
    </row>
    <row r="8" spans="2:12" s="4" customFormat="1" ht="39.950000000000003" customHeight="1">
      <c r="B8" s="122" t="s">
        <v>172</v>
      </c>
      <c r="C8" s="173" t="s">
        <v>2</v>
      </c>
      <c r="D8" s="173" t="s">
        <v>39</v>
      </c>
      <c r="E8" s="174" t="s">
        <v>30</v>
      </c>
      <c r="F8" s="175" t="s">
        <v>36</v>
      </c>
      <c r="G8" s="174" t="s">
        <v>119</v>
      </c>
      <c r="H8" s="176">
        <v>48.2</v>
      </c>
      <c r="I8" s="177"/>
      <c r="J8" s="177"/>
      <c r="K8" s="288"/>
      <c r="L8" s="173"/>
    </row>
    <row r="9" spans="2:12" s="24" customFormat="1" ht="39.950000000000003" customHeight="1">
      <c r="B9" s="115" t="s">
        <v>170</v>
      </c>
      <c r="C9" s="186" t="s">
        <v>3</v>
      </c>
      <c r="D9" s="136"/>
      <c r="E9" s="138"/>
      <c r="F9" s="184"/>
      <c r="G9" s="185"/>
      <c r="H9" s="140"/>
      <c r="I9" s="184"/>
      <c r="J9" s="184"/>
      <c r="K9" s="283">
        <v>0.05</v>
      </c>
      <c r="L9" s="136"/>
    </row>
    <row r="10" spans="2:12" s="24" customFormat="1" ht="39.950000000000003" customHeight="1">
      <c r="B10" s="116" t="s">
        <v>171</v>
      </c>
      <c r="C10" s="131" t="s">
        <v>2</v>
      </c>
      <c r="D10" s="131"/>
      <c r="E10" s="105"/>
      <c r="F10" s="182"/>
      <c r="G10" s="131"/>
      <c r="H10" s="133"/>
      <c r="I10" s="183"/>
      <c r="J10" s="183"/>
      <c r="K10" s="283"/>
      <c r="L10" s="131"/>
    </row>
    <row r="11" spans="2:12" ht="22.5" customHeight="1">
      <c r="L11" s="8"/>
    </row>
    <row r="12" spans="2:12" ht="16.5" customHeight="1">
      <c r="B12" s="11" t="s">
        <v>26</v>
      </c>
      <c r="D12" s="6"/>
      <c r="E12" s="9"/>
      <c r="F12" s="9"/>
      <c r="G12" s="9"/>
      <c r="H12" s="5"/>
      <c r="K12" s="6"/>
    </row>
    <row r="13" spans="2:12" ht="16.5" customHeight="1">
      <c r="B13" s="11"/>
      <c r="D13" s="6"/>
      <c r="E13" s="9"/>
      <c r="F13" s="9"/>
      <c r="G13" s="9"/>
      <c r="H13" s="5"/>
      <c r="K13" s="6"/>
    </row>
    <row r="14" spans="2:12" ht="16.5" customHeight="1">
      <c r="B14" s="11" t="s">
        <v>82</v>
      </c>
      <c r="D14" s="6"/>
      <c r="E14" s="9"/>
      <c r="F14" s="9"/>
      <c r="G14" s="9"/>
      <c r="H14" s="5"/>
      <c r="K14" s="6"/>
    </row>
    <row r="15" spans="2:12" ht="16.5" customHeight="1">
      <c r="B15" s="11"/>
      <c r="D15" s="4"/>
      <c r="E15" s="4"/>
      <c r="F15" s="9"/>
      <c r="G15" s="9"/>
      <c r="H15" s="6"/>
      <c r="I15" s="4"/>
      <c r="J15" s="5"/>
      <c r="K15" s="6"/>
    </row>
    <row r="16" spans="2:12" ht="16.5" customHeight="1">
      <c r="B16" s="11" t="s">
        <v>12</v>
      </c>
      <c r="D16" s="6"/>
      <c r="E16" s="9"/>
      <c r="F16" s="9"/>
      <c r="G16" s="9"/>
      <c r="H16" s="6"/>
      <c r="I16" s="4"/>
      <c r="K16" s="6"/>
    </row>
    <row r="17" spans="2:20" ht="16.5" customHeight="1">
      <c r="B17" s="11" t="s">
        <v>13</v>
      </c>
      <c r="D17" s="6"/>
      <c r="E17" s="6"/>
      <c r="F17" s="6"/>
      <c r="G17" s="6"/>
      <c r="H17" s="6"/>
      <c r="I17" s="4"/>
      <c r="K17" s="6"/>
    </row>
    <row r="18" spans="2:20" ht="15" customHeight="1">
      <c r="B18" s="11"/>
      <c r="D18" s="6"/>
      <c r="E18" s="6"/>
      <c r="F18" s="6"/>
      <c r="G18" s="6"/>
      <c r="H18" s="6"/>
      <c r="I18" s="4"/>
      <c r="J18" s="12"/>
      <c r="K18" s="6"/>
    </row>
    <row r="19" spans="2:20" ht="15" customHeight="1">
      <c r="C19" s="4"/>
      <c r="F19" s="4"/>
      <c r="G19" s="4"/>
      <c r="H19" s="6"/>
      <c r="I19" s="4"/>
      <c r="K19" s="4"/>
    </row>
    <row r="20" spans="2:20" ht="15" customHeight="1">
      <c r="C20" s="4"/>
      <c r="D20" s="6"/>
      <c r="E20" s="4"/>
      <c r="F20" s="4"/>
      <c r="H20" s="4"/>
      <c r="I20" s="4"/>
      <c r="K20" s="4"/>
    </row>
    <row r="21" spans="2:20" ht="15" customHeight="1">
      <c r="D21" s="4"/>
      <c r="E21" s="4"/>
      <c r="F21" s="4"/>
      <c r="G21" s="4"/>
      <c r="H21" s="6"/>
    </row>
    <row r="22" spans="2:20" ht="15" customHeight="1">
      <c r="D22" s="6"/>
      <c r="E22" s="4"/>
      <c r="F22" s="4"/>
      <c r="G22" s="4"/>
      <c r="H22" s="6"/>
      <c r="I22" s="4"/>
      <c r="K22" s="4"/>
    </row>
    <row r="23" spans="2:20" ht="15" customHeight="1">
      <c r="D23" s="4"/>
      <c r="E23" s="4"/>
      <c r="F23" s="4"/>
      <c r="G23" s="4"/>
      <c r="H23" s="4"/>
      <c r="I23" s="4"/>
      <c r="K23" s="4"/>
    </row>
    <row r="24" spans="2:20" ht="15" customHeight="1">
      <c r="D24" s="6"/>
      <c r="H24" s="4"/>
      <c r="J24" s="4"/>
      <c r="K24" s="4"/>
    </row>
    <row r="25" spans="2:20" ht="15" customHeight="1">
      <c r="K25" s="4"/>
    </row>
    <row r="26" spans="2:20" ht="15" customHeight="1">
      <c r="H26" s="4"/>
      <c r="K26" s="4"/>
      <c r="M26" s="1" ph="1"/>
      <c r="N26" s="1" ph="1"/>
      <c r="O26" s="1" ph="1"/>
      <c r="P26" s="1" ph="1"/>
      <c r="Q26" s="1" ph="1"/>
      <c r="R26" s="1" ph="1"/>
      <c r="S26" s="1" ph="1"/>
      <c r="T26" s="1" ph="1"/>
    </row>
    <row r="27" spans="2:20" ht="15" customHeight="1"/>
    <row r="28" spans="2:20" ht="15" customHeight="1">
      <c r="B28" s="54"/>
      <c r="C28" s="54"/>
      <c r="D28" s="54"/>
      <c r="E28" s="54"/>
      <c r="F28" s="55"/>
      <c r="G28" s="55"/>
      <c r="H28" s="55"/>
      <c r="I28" s="55"/>
      <c r="J28" s="55"/>
      <c r="K28" s="55"/>
      <c r="L28" s="55"/>
    </row>
    <row r="29" spans="2:20" ht="21" customHeight="1">
      <c r="C29" s="5" t="s">
        <v>18</v>
      </c>
    </row>
    <row r="30" spans="2:20" ht="21" customHeight="1">
      <c r="C30" s="5" t="s">
        <v>68</v>
      </c>
    </row>
    <row r="31" spans="2:20" ht="16.5" customHeight="1">
      <c r="C31" s="5"/>
    </row>
    <row r="32" spans="2:20" ht="21" customHeight="1">
      <c r="C32" s="6" t="s">
        <v>60</v>
      </c>
    </row>
    <row r="33" spans="3:20" ht="21" customHeight="1">
      <c r="C33" s="6" t="s">
        <v>14</v>
      </c>
    </row>
    <row r="34" spans="3:20" ht="21" customHeight="1">
      <c r="C34" s="6"/>
    </row>
    <row r="35" spans="3:20" ht="21" customHeight="1">
      <c r="C35" s="284" t="s">
        <v>69</v>
      </c>
      <c r="D35" s="284"/>
    </row>
    <row r="36" spans="3:20" ht="36" customHeight="1">
      <c r="C36" s="6"/>
      <c r="D36" s="51" t="s">
        <v>143</v>
      </c>
      <c r="E36" s="279"/>
      <c r="F36" s="279"/>
      <c r="G36" s="279"/>
      <c r="H36" s="52"/>
    </row>
    <row r="37" spans="3:20" ht="54" customHeight="1">
      <c r="C37" s="280" t="s">
        <v>144</v>
      </c>
      <c r="D37" s="280"/>
      <c r="E37" s="279"/>
      <c r="F37" s="279"/>
      <c r="G37" s="279"/>
      <c r="H37" s="53" t="s">
        <v>145</v>
      </c>
    </row>
    <row r="38" spans="3:20" ht="21" customHeight="1"/>
    <row r="39" spans="3:20" ht="63.75" customHeight="1"/>
    <row r="47" spans="3:20" ht="26.25">
      <c r="M47" s="1" ph="1"/>
      <c r="N47" s="1" ph="1"/>
      <c r="O47" s="1" ph="1"/>
      <c r="P47" s="1" ph="1"/>
      <c r="Q47" s="1" ph="1"/>
      <c r="R47" s="1" ph="1"/>
      <c r="S47" s="1" ph="1"/>
      <c r="T47" s="1" ph="1"/>
    </row>
    <row r="49" spans="13:20" ht="26.25">
      <c r="M49" s="1" ph="1"/>
      <c r="N49" s="1" ph="1"/>
      <c r="O49" s="1" ph="1"/>
      <c r="P49" s="1" ph="1"/>
      <c r="Q49" s="1" ph="1"/>
      <c r="R49" s="1" ph="1"/>
      <c r="S49" s="1" ph="1"/>
      <c r="T49" s="1" ph="1"/>
    </row>
    <row r="51" spans="13:20" ht="26.25">
      <c r="M51" s="1" ph="1"/>
      <c r="N51" s="1" ph="1"/>
      <c r="O51" s="1" ph="1"/>
      <c r="P51" s="1" ph="1"/>
      <c r="Q51" s="1" ph="1"/>
      <c r="R51" s="1" ph="1"/>
      <c r="S51" s="1" ph="1"/>
      <c r="T51" s="1" ph="1"/>
    </row>
    <row r="52" spans="13:20" ht="26.25">
      <c r="M52" s="1" ph="1"/>
      <c r="N52" s="1" ph="1"/>
      <c r="O52" s="1" ph="1"/>
      <c r="P52" s="1" ph="1"/>
      <c r="Q52" s="1" ph="1"/>
      <c r="R52" s="1" ph="1"/>
      <c r="S52" s="1" ph="1"/>
      <c r="T52" s="1" ph="1"/>
    </row>
    <row r="53" spans="13:20" ht="26.25">
      <c r="M53" s="1" ph="1"/>
      <c r="N53" s="1" ph="1"/>
      <c r="O53" s="1" ph="1"/>
      <c r="P53" s="1" ph="1"/>
      <c r="Q53" s="1" ph="1"/>
      <c r="R53" s="1" ph="1"/>
      <c r="S53" s="1" ph="1"/>
      <c r="T53" s="1" ph="1"/>
    </row>
    <row r="54" spans="13:20" ht="26.25">
      <c r="M54" s="1" ph="1"/>
      <c r="N54" s="1" ph="1"/>
      <c r="O54" s="1" ph="1"/>
      <c r="P54" s="1" ph="1"/>
      <c r="Q54" s="1" ph="1"/>
      <c r="R54" s="1" ph="1"/>
      <c r="S54" s="1" ph="1"/>
      <c r="T54" s="1" ph="1"/>
    </row>
  </sheetData>
  <mergeCells count="8">
    <mergeCell ref="E36:G36"/>
    <mergeCell ref="C37:D37"/>
    <mergeCell ref="E37:G37"/>
    <mergeCell ref="B3:L3"/>
    <mergeCell ref="B4:L4"/>
    <mergeCell ref="K9:K10"/>
    <mergeCell ref="K7:K8"/>
    <mergeCell ref="C35:D35"/>
  </mergeCells>
  <phoneticPr fontId="1"/>
  <conditionalFormatting sqref="H9:H10">
    <cfRule type="expression" dxfId="2" priority="1" stopIfTrue="1">
      <formula>IF(H9=INT(H9),FALSE,TRUE)</formula>
    </cfRule>
  </conditionalFormatting>
  <printOptions horizontalCentered="1"/>
  <pageMargins left="0.19685039370078741" right="0.19685039370078741" top="0.19685039370078741" bottom="0.19685039370078741" header="0.19685039370078741" footer="0.19685039370078741"/>
  <pageSetup paperSize="9" scale="66" orientation="landscape" r:id="rId1"/>
  <headerFooter alignWithMargins="0">
    <oddHeader>&amp;R⚓</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218F-F24C-48EA-B0BF-A28184322CA9}">
  <sheetPr>
    <pageSetUpPr fitToPage="1"/>
  </sheetPr>
  <dimension ref="B2:T55"/>
  <sheetViews>
    <sheetView showGridLines="0" showZeros="0" zoomScaleNormal="100" zoomScaleSheetLayoutView="85" workbookViewId="0">
      <selection activeCell="B9" sqref="B9"/>
    </sheetView>
  </sheetViews>
  <sheetFormatPr defaultColWidth="9" defaultRowHeight="18.75"/>
  <cols>
    <col min="1" max="1" width="1.5" style="1" customWidth="1"/>
    <col min="2" max="2" width="22.625" style="1" customWidth="1"/>
    <col min="3" max="3" width="13.625" style="1" customWidth="1"/>
    <col min="4" max="4" width="17.625" style="1" customWidth="1"/>
    <col min="5" max="5" width="18.875" style="1" customWidth="1"/>
    <col min="6" max="6" width="17.625" style="1" customWidth="1"/>
    <col min="7" max="7" width="20.125" style="1" customWidth="1"/>
    <col min="8" max="9" width="15.625" style="1" customWidth="1"/>
    <col min="10" max="10" width="17.375" style="1" customWidth="1"/>
    <col min="11" max="11" width="22.75" style="1" customWidth="1"/>
    <col min="12" max="12" width="21.375" style="1" customWidth="1"/>
    <col min="13" max="13" width="14.125" style="1" customWidth="1"/>
    <col min="14" max="14" width="18.875" style="1" customWidth="1"/>
    <col min="15" max="16384" width="9" style="1"/>
  </cols>
  <sheetData>
    <row r="2" spans="2:14" ht="18" customHeight="1">
      <c r="K2" s="2"/>
      <c r="L2" s="56"/>
      <c r="M2" s="2" t="s">
        <v>66</v>
      </c>
    </row>
    <row r="3" spans="2:14" ht="25.5" customHeight="1">
      <c r="B3" s="281" t="s">
        <v>51</v>
      </c>
      <c r="C3" s="281"/>
      <c r="D3" s="281"/>
      <c r="E3" s="281"/>
      <c r="F3" s="281"/>
      <c r="G3" s="281"/>
      <c r="H3" s="281"/>
      <c r="I3" s="281"/>
      <c r="J3" s="281"/>
      <c r="K3" s="281"/>
      <c r="L3" s="281"/>
      <c r="M3" s="281"/>
    </row>
    <row r="4" spans="2:14" ht="25.5" customHeight="1">
      <c r="B4" s="281" t="s">
        <v>58</v>
      </c>
      <c r="C4" s="281"/>
      <c r="D4" s="281"/>
      <c r="E4" s="281"/>
      <c r="F4" s="281"/>
      <c r="G4" s="281"/>
      <c r="H4" s="281"/>
      <c r="I4" s="281"/>
      <c r="J4" s="281"/>
      <c r="K4" s="281"/>
      <c r="L4" s="281"/>
      <c r="M4" s="281"/>
    </row>
    <row r="5" spans="2:14" s="7" customFormat="1" ht="18.75" customHeight="1">
      <c r="B5" s="3"/>
      <c r="C5" s="3"/>
      <c r="D5" s="3"/>
      <c r="E5" s="3"/>
      <c r="F5" s="3"/>
      <c r="G5" s="3"/>
      <c r="H5" s="3"/>
      <c r="I5" s="3"/>
      <c r="J5" s="3"/>
      <c r="K5" s="3"/>
      <c r="L5" s="3"/>
    </row>
    <row r="6" spans="2:14" s="9" customFormat="1" ht="69.95" customHeight="1">
      <c r="B6" s="21" t="s">
        <v>81</v>
      </c>
      <c r="C6" s="22"/>
      <c r="D6" s="23" t="s">
        <v>76</v>
      </c>
      <c r="E6" s="23" t="s">
        <v>77</v>
      </c>
      <c r="F6" s="23" t="s">
        <v>20</v>
      </c>
      <c r="G6" s="23" t="s">
        <v>78</v>
      </c>
      <c r="H6" s="23" t="s">
        <v>135</v>
      </c>
      <c r="I6" s="23" t="s">
        <v>83</v>
      </c>
      <c r="J6" s="23" t="s">
        <v>136</v>
      </c>
      <c r="K6" s="23" t="s">
        <v>137</v>
      </c>
      <c r="L6" s="23" t="s">
        <v>138</v>
      </c>
      <c r="M6" s="22" t="s">
        <v>0</v>
      </c>
    </row>
    <row r="7" spans="2:14" s="24" customFormat="1" ht="39.950000000000003" customHeight="1">
      <c r="B7" s="123" t="s">
        <v>173</v>
      </c>
      <c r="C7" s="125" t="s">
        <v>3</v>
      </c>
      <c r="D7" s="125" t="s">
        <v>29</v>
      </c>
      <c r="E7" s="126"/>
      <c r="F7" s="127" t="s">
        <v>40</v>
      </c>
      <c r="G7" s="126"/>
      <c r="H7" s="128">
        <v>36.799999999999997</v>
      </c>
      <c r="I7" s="129">
        <v>5500</v>
      </c>
      <c r="J7" s="130">
        <v>370</v>
      </c>
      <c r="K7" s="187">
        <f>H7*J7/0.74/1000</f>
        <v>18.399999999999995</v>
      </c>
      <c r="L7" s="289">
        <f>(K7-K8)/K7</f>
        <v>0.22267920094007027</v>
      </c>
      <c r="M7" s="125"/>
    </row>
    <row r="8" spans="2:14" s="24" customFormat="1" ht="39.950000000000003" customHeight="1">
      <c r="B8" s="124" t="s">
        <v>172</v>
      </c>
      <c r="C8" s="108" t="s">
        <v>2</v>
      </c>
      <c r="D8" s="108" t="s">
        <v>39</v>
      </c>
      <c r="E8" s="109" t="s">
        <v>30</v>
      </c>
      <c r="F8" s="110" t="s">
        <v>41</v>
      </c>
      <c r="G8" s="109" t="s">
        <v>33</v>
      </c>
      <c r="H8" s="111">
        <v>29.4</v>
      </c>
      <c r="I8" s="112">
        <v>5800</v>
      </c>
      <c r="J8" s="113">
        <v>360</v>
      </c>
      <c r="K8" s="107">
        <f>H8*J8/0.74/1000</f>
        <v>14.302702702702703</v>
      </c>
      <c r="L8" s="290"/>
      <c r="M8" s="108"/>
    </row>
    <row r="9" spans="2:14" s="24" customFormat="1" ht="39.950000000000003" customHeight="1">
      <c r="B9" s="115" t="s">
        <v>170</v>
      </c>
      <c r="C9" s="136" t="s">
        <v>3</v>
      </c>
      <c r="D9" s="136"/>
      <c r="E9" s="138"/>
      <c r="F9" s="184"/>
      <c r="G9" s="138"/>
      <c r="H9" s="190"/>
      <c r="I9" s="191"/>
      <c r="J9" s="184"/>
      <c r="K9" s="142">
        <f>ROUND(H9*J9/0.74/1000,2)</f>
        <v>0</v>
      </c>
      <c r="L9" s="283" t="e">
        <f>(K9-K10)/K9</f>
        <v>#DIV/0!</v>
      </c>
      <c r="M9" s="136"/>
    </row>
    <row r="10" spans="2:14" s="24" customFormat="1" ht="39.950000000000003" customHeight="1">
      <c r="B10" s="116" t="s">
        <v>171</v>
      </c>
      <c r="C10" s="131" t="s">
        <v>2</v>
      </c>
      <c r="D10" s="131"/>
      <c r="E10" s="105"/>
      <c r="F10" s="182"/>
      <c r="G10" s="105"/>
      <c r="H10" s="188"/>
      <c r="I10" s="189"/>
      <c r="J10" s="182"/>
      <c r="K10" s="135">
        <f>ROUND(H10*J10/0.74/1000,2)</f>
        <v>0</v>
      </c>
      <c r="L10" s="283"/>
      <c r="M10" s="131"/>
    </row>
    <row r="11" spans="2:14" ht="20.100000000000001" customHeight="1">
      <c r="M11" s="8"/>
      <c r="N11" s="8"/>
    </row>
    <row r="12" spans="2:14" ht="17.25" customHeight="1">
      <c r="B12" s="13" t="s">
        <v>124</v>
      </c>
      <c r="C12" s="6"/>
      <c r="D12" s="9"/>
      <c r="E12" s="9"/>
      <c r="F12" s="9"/>
      <c r="L12" s="6"/>
    </row>
    <row r="13" spans="2:14" ht="17.25" customHeight="1">
      <c r="B13" s="13" t="s">
        <v>47</v>
      </c>
      <c r="C13" s="6"/>
      <c r="D13" s="9"/>
      <c r="E13" s="9"/>
      <c r="F13" s="9"/>
      <c r="L13" s="6"/>
    </row>
    <row r="14" spans="2:14" ht="17.25" customHeight="1">
      <c r="B14" s="14"/>
      <c r="C14" s="6"/>
      <c r="D14" s="9"/>
      <c r="E14" s="9"/>
      <c r="F14" s="9"/>
      <c r="L14" s="6"/>
    </row>
    <row r="15" spans="2:14" ht="17.25" customHeight="1">
      <c r="B15" s="15" t="s">
        <v>97</v>
      </c>
      <c r="C15" s="4"/>
      <c r="D15" s="4"/>
      <c r="E15" s="9"/>
      <c r="F15" s="9"/>
      <c r="L15" s="6"/>
    </row>
    <row r="16" spans="2:14" ht="17.25" customHeight="1">
      <c r="B16" s="14"/>
      <c r="C16" s="6"/>
      <c r="D16" s="9"/>
      <c r="E16" s="9"/>
      <c r="F16" s="9"/>
      <c r="L16" s="6"/>
    </row>
    <row r="17" spans="2:13" ht="17.25" customHeight="1">
      <c r="B17" s="15" t="s">
        <v>59</v>
      </c>
      <c r="C17" s="6"/>
      <c r="D17" s="9"/>
      <c r="E17" s="9"/>
      <c r="F17" s="9"/>
      <c r="L17" s="6"/>
    </row>
    <row r="18" spans="2:13" ht="17.25" customHeight="1">
      <c r="B18" s="14"/>
      <c r="L18" s="6"/>
    </row>
    <row r="19" spans="2:13" ht="17.25" customHeight="1">
      <c r="B19" s="15" t="s">
        <v>12</v>
      </c>
      <c r="C19" s="6"/>
      <c r="D19" s="6"/>
      <c r="E19" s="6"/>
      <c r="F19" s="6"/>
      <c r="L19" s="4"/>
    </row>
    <row r="20" spans="2:13" ht="17.25" customHeight="1">
      <c r="B20" s="15" t="s">
        <v>13</v>
      </c>
      <c r="C20" s="6"/>
      <c r="D20" s="6"/>
      <c r="E20" s="6"/>
      <c r="F20" s="6"/>
      <c r="L20" s="4"/>
    </row>
    <row r="21" spans="2:13" ht="17.25" customHeight="1">
      <c r="B21" s="15" t="s">
        <v>105</v>
      </c>
      <c r="C21" s="6"/>
      <c r="D21" s="4"/>
      <c r="E21" s="4"/>
      <c r="F21" s="4"/>
    </row>
    <row r="22" spans="2:13" ht="17.25" customHeight="1">
      <c r="B22" s="15"/>
      <c r="C22" s="6"/>
      <c r="D22" s="4"/>
      <c r="E22" s="4"/>
      <c r="F22" s="4"/>
    </row>
    <row r="23" spans="2:13" ht="19.5" customHeight="1">
      <c r="B23" s="54"/>
      <c r="C23" s="54"/>
      <c r="D23" s="54"/>
      <c r="E23" s="54"/>
      <c r="F23" s="55"/>
      <c r="G23" s="55"/>
      <c r="H23" s="55"/>
      <c r="I23" s="55"/>
      <c r="J23" s="55"/>
      <c r="K23" s="55"/>
      <c r="L23" s="55"/>
      <c r="M23" s="55"/>
    </row>
    <row r="24" spans="2:13" ht="19.5" customHeight="1">
      <c r="C24" s="5" t="s">
        <v>18</v>
      </c>
    </row>
    <row r="25" spans="2:13" ht="19.5" customHeight="1">
      <c r="C25" s="5" t="s">
        <v>68</v>
      </c>
    </row>
    <row r="26" spans="2:13" ht="19.5" customHeight="1">
      <c r="C26" s="5"/>
    </row>
    <row r="27" spans="2:13" ht="19.5" customHeight="1">
      <c r="C27" s="6" t="s">
        <v>60</v>
      </c>
    </row>
    <row r="28" spans="2:13" ht="19.5" customHeight="1">
      <c r="C28" s="6" t="s">
        <v>14</v>
      </c>
    </row>
    <row r="29" spans="2:13" ht="19.5" customHeight="1">
      <c r="C29" s="6"/>
    </row>
    <row r="30" spans="2:13" ht="19.5" customHeight="1">
      <c r="C30" s="284" t="s">
        <v>69</v>
      </c>
      <c r="D30" s="284"/>
    </row>
    <row r="31" spans="2:13" ht="35.25" customHeight="1">
      <c r="C31" s="6"/>
      <c r="D31" s="51" t="s">
        <v>143</v>
      </c>
      <c r="E31" s="279"/>
      <c r="F31" s="279"/>
      <c r="G31" s="279"/>
      <c r="H31" s="52"/>
    </row>
    <row r="32" spans="2:13" ht="54.75" customHeight="1">
      <c r="C32" s="280" t="s">
        <v>144</v>
      </c>
      <c r="D32" s="280"/>
      <c r="E32" s="279"/>
      <c r="F32" s="279"/>
      <c r="G32" s="279"/>
      <c r="H32" s="53" t="s">
        <v>145</v>
      </c>
    </row>
    <row r="33" spans="14:20" ht="19.5" customHeight="1"/>
    <row r="34" spans="14:20" ht="38.25" customHeight="1"/>
    <row r="35" spans="14:20" ht="15" customHeight="1"/>
    <row r="45" spans="14:20" ht="26.25">
      <c r="N45" s="1" ph="1"/>
      <c r="O45" s="1" ph="1"/>
      <c r="P45" s="1" ph="1"/>
      <c r="Q45" s="1" ph="1"/>
      <c r="R45" s="1" ph="1"/>
      <c r="S45" s="1" ph="1"/>
      <c r="T45" s="1" ph="1"/>
    </row>
    <row r="47" spans="14:20" ht="26.25">
      <c r="N47" s="1" ph="1"/>
      <c r="O47" s="1" ph="1"/>
      <c r="P47" s="1" ph="1"/>
      <c r="Q47" s="1" ph="1"/>
      <c r="R47" s="1" ph="1"/>
      <c r="S47" s="1" ph="1"/>
      <c r="T47" s="1" ph="1"/>
    </row>
    <row r="49" spans="14:20" ht="26.25">
      <c r="N49" s="1" ph="1"/>
      <c r="O49" s="1" ph="1"/>
      <c r="P49" s="1" ph="1"/>
      <c r="Q49" s="1" ph="1"/>
      <c r="R49" s="1" ph="1"/>
      <c r="S49" s="1" ph="1"/>
      <c r="T49" s="1" ph="1"/>
    </row>
    <row r="51" spans="14:20" ht="26.25">
      <c r="N51" s="1" ph="1"/>
      <c r="O51" s="1" ph="1"/>
      <c r="P51" s="1" ph="1"/>
      <c r="Q51" s="1" ph="1"/>
      <c r="R51" s="1" ph="1"/>
      <c r="S51" s="1" ph="1"/>
      <c r="T51" s="1" ph="1"/>
    </row>
    <row r="53" spans="14:20" ht="26.25">
      <c r="N53" s="1" ph="1"/>
      <c r="O53" s="1" ph="1"/>
      <c r="P53" s="1" ph="1"/>
      <c r="Q53" s="1" ph="1"/>
      <c r="R53" s="1" ph="1"/>
      <c r="S53" s="1" ph="1"/>
      <c r="T53" s="1" ph="1"/>
    </row>
    <row r="55" spans="14:20" ht="26.25">
      <c r="N55" s="1" ph="1"/>
      <c r="O55" s="1" ph="1"/>
      <c r="P55" s="1" ph="1"/>
      <c r="Q55" s="1" ph="1"/>
      <c r="R55" s="1" ph="1"/>
      <c r="S55" s="1" ph="1"/>
      <c r="T55" s="1" ph="1"/>
    </row>
  </sheetData>
  <mergeCells count="8">
    <mergeCell ref="E31:G31"/>
    <mergeCell ref="C32:D32"/>
    <mergeCell ref="E32:G32"/>
    <mergeCell ref="B3:M3"/>
    <mergeCell ref="B4:M4"/>
    <mergeCell ref="L7:L8"/>
    <mergeCell ref="L9:L10"/>
    <mergeCell ref="C30:D30"/>
  </mergeCells>
  <phoneticPr fontId="1"/>
  <conditionalFormatting sqref="H9:H10">
    <cfRule type="expression" dxfId="1" priority="1" stopIfTrue="1">
      <formula>IF(H9=INT(H9),FALSE,TRUE)</formula>
    </cfRule>
  </conditionalFormatting>
  <printOptions horizontalCentered="1"/>
  <pageMargins left="0.19685039370078741" right="0.19685039370078741" top="0.19685039370078741" bottom="0.19685039370078741" header="0.19685039370078741" footer="0.19685039370078741"/>
  <pageSetup paperSize="9" scale="66" orientation="landscape" r:id="rId1"/>
  <headerFooter alignWithMargins="0">
    <oddHeader>&amp;R⚓</oddHeader>
  </headerFooter>
  <ignoredErrors>
    <ignoredError sqref="L9"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188C-1CC4-4DCE-B50C-B00490C6458B}">
  <sheetPr>
    <pageSetUpPr fitToPage="1"/>
  </sheetPr>
  <dimension ref="B2:T58"/>
  <sheetViews>
    <sheetView showGridLines="0" showZeros="0" zoomScaleNormal="100" zoomScaleSheetLayoutView="85" workbookViewId="0">
      <selection activeCell="B10" sqref="B10:B11"/>
    </sheetView>
  </sheetViews>
  <sheetFormatPr defaultColWidth="9" defaultRowHeight="18.75"/>
  <cols>
    <col min="1" max="1" width="2" style="1" customWidth="1"/>
    <col min="2" max="2" width="22.625" style="1" customWidth="1"/>
    <col min="3" max="3" width="13.625" style="1" customWidth="1"/>
    <col min="4" max="4" width="17.625" style="1" customWidth="1"/>
    <col min="5" max="5" width="18.875" style="1" customWidth="1"/>
    <col min="6" max="6" width="17.625" style="1" customWidth="1"/>
    <col min="7" max="7" width="18.75" style="1" customWidth="1"/>
    <col min="8" max="9" width="15.625" style="1" customWidth="1"/>
    <col min="10" max="10" width="17.375" style="1" customWidth="1"/>
    <col min="11" max="11" width="23.125" style="1" customWidth="1"/>
    <col min="12" max="12" width="21.375" style="1" customWidth="1"/>
    <col min="13" max="13" width="14.125" style="1" customWidth="1"/>
    <col min="14" max="14" width="18.875" style="1" customWidth="1"/>
    <col min="15" max="16384" width="9" style="1"/>
  </cols>
  <sheetData>
    <row r="2" spans="2:14" ht="22.5" customHeight="1">
      <c r="K2" s="2"/>
      <c r="L2" s="62" t="s">
        <v>149</v>
      </c>
      <c r="M2" s="2" t="s">
        <v>66</v>
      </c>
    </row>
    <row r="3" spans="2:14" ht="25.5" customHeight="1">
      <c r="B3" s="281" t="s">
        <v>51</v>
      </c>
      <c r="C3" s="281"/>
      <c r="D3" s="281"/>
      <c r="E3" s="281"/>
      <c r="F3" s="281"/>
      <c r="G3" s="281"/>
      <c r="H3" s="281"/>
      <c r="I3" s="281"/>
      <c r="J3" s="281"/>
      <c r="K3" s="281"/>
      <c r="L3" s="281"/>
      <c r="M3" s="281"/>
    </row>
    <row r="4" spans="2:14" ht="25.5" customHeight="1">
      <c r="B4" s="281" t="s">
        <v>58</v>
      </c>
      <c r="C4" s="281"/>
      <c r="D4" s="281"/>
      <c r="E4" s="281"/>
      <c r="F4" s="281"/>
      <c r="G4" s="281"/>
      <c r="H4" s="281"/>
      <c r="I4" s="281"/>
      <c r="J4" s="281"/>
      <c r="K4" s="281"/>
      <c r="L4" s="281"/>
      <c r="M4" s="281"/>
    </row>
    <row r="5" spans="2:14" s="7" customFormat="1" ht="18.75" customHeight="1">
      <c r="B5" s="3"/>
      <c r="C5" s="3"/>
      <c r="D5" s="3"/>
      <c r="E5" s="3"/>
      <c r="F5" s="3"/>
      <c r="G5" s="3"/>
      <c r="H5" s="3"/>
      <c r="I5" s="3"/>
      <c r="J5" s="3"/>
      <c r="K5" s="3"/>
      <c r="L5" s="3"/>
    </row>
    <row r="6" spans="2:14" s="9" customFormat="1" ht="69.95" customHeight="1">
      <c r="B6" s="21" t="s">
        <v>81</v>
      </c>
      <c r="C6" s="22"/>
      <c r="D6" s="23" t="s">
        <v>76</v>
      </c>
      <c r="E6" s="23" t="s">
        <v>77</v>
      </c>
      <c r="F6" s="23" t="s">
        <v>20</v>
      </c>
      <c r="G6" s="23" t="s">
        <v>78</v>
      </c>
      <c r="H6" s="23" t="s">
        <v>135</v>
      </c>
      <c r="I6" s="23" t="s">
        <v>83</v>
      </c>
      <c r="J6" s="23" t="s">
        <v>136</v>
      </c>
      <c r="K6" s="23" t="s">
        <v>137</v>
      </c>
      <c r="L6" s="23" t="s">
        <v>138</v>
      </c>
      <c r="M6" s="22" t="s">
        <v>0</v>
      </c>
    </row>
    <row r="7" spans="2:14" s="24" customFormat="1" ht="39.950000000000003" customHeight="1">
      <c r="B7" s="300" t="s">
        <v>174</v>
      </c>
      <c r="C7" s="125" t="s">
        <v>3</v>
      </c>
      <c r="D7" s="125" t="s">
        <v>29</v>
      </c>
      <c r="E7" s="126"/>
      <c r="F7" s="127" t="s">
        <v>40</v>
      </c>
      <c r="G7" s="126"/>
      <c r="H7" s="128">
        <v>29.4</v>
      </c>
      <c r="I7" s="129">
        <v>5500</v>
      </c>
      <c r="J7" s="130">
        <v>370</v>
      </c>
      <c r="K7" s="291">
        <f>ROUND(H7*J7/0.74/1000,2)+ROUND(H8*J8/0.74/1000,2)</f>
        <v>29.6</v>
      </c>
      <c r="L7" s="289">
        <f>(K7-K9)/K7</f>
        <v>0.20304054054054058</v>
      </c>
      <c r="M7" s="125"/>
    </row>
    <row r="8" spans="2:14" s="24" customFormat="1" ht="39.950000000000003" customHeight="1">
      <c r="B8" s="301"/>
      <c r="C8" s="197" t="s">
        <v>3</v>
      </c>
      <c r="D8" s="197" t="s">
        <v>39</v>
      </c>
      <c r="E8" s="198"/>
      <c r="F8" s="199" t="s">
        <v>167</v>
      </c>
      <c r="G8" s="198"/>
      <c r="H8" s="200">
        <v>29.4</v>
      </c>
      <c r="I8" s="201">
        <v>5500</v>
      </c>
      <c r="J8" s="202">
        <v>375</v>
      </c>
      <c r="K8" s="292"/>
      <c r="L8" s="290"/>
      <c r="M8" s="209"/>
    </row>
    <row r="9" spans="2:14" s="24" customFormat="1" ht="39.950000000000003" customHeight="1">
      <c r="B9" s="124" t="s">
        <v>172</v>
      </c>
      <c r="C9" s="108" t="s">
        <v>2</v>
      </c>
      <c r="D9" s="108" t="s">
        <v>165</v>
      </c>
      <c r="E9" s="109" t="s">
        <v>30</v>
      </c>
      <c r="F9" s="110" t="s">
        <v>168</v>
      </c>
      <c r="G9" s="109" t="s">
        <v>33</v>
      </c>
      <c r="H9" s="111">
        <v>51.5</v>
      </c>
      <c r="I9" s="112">
        <v>5800</v>
      </c>
      <c r="J9" s="113">
        <v>339</v>
      </c>
      <c r="K9" s="107">
        <f>ROUND(H9*J9/0.74/1000,2)</f>
        <v>23.59</v>
      </c>
      <c r="L9" s="290"/>
      <c r="M9" s="108"/>
    </row>
    <row r="10" spans="2:14" s="66" customFormat="1" ht="39.950000000000003" customHeight="1">
      <c r="B10" s="293" t="s">
        <v>170</v>
      </c>
      <c r="C10" s="192" t="s">
        <v>3</v>
      </c>
      <c r="D10" s="192"/>
      <c r="E10" s="193"/>
      <c r="F10" s="194"/>
      <c r="G10" s="193"/>
      <c r="H10" s="195"/>
      <c r="I10" s="196"/>
      <c r="J10" s="194"/>
      <c r="K10" s="295">
        <f>ROUND(H10*J10/0.74/1000,2)+ROUND(H11*J11/0.74/1000,2)</f>
        <v>0</v>
      </c>
      <c r="L10" s="297" t="e">
        <f>(K10-K12)/K10</f>
        <v>#DIV/0!</v>
      </c>
      <c r="M10" s="210"/>
    </row>
    <row r="11" spans="2:14" s="66" customFormat="1" ht="39.950000000000003" customHeight="1">
      <c r="B11" s="294"/>
      <c r="C11" s="204" t="s">
        <v>146</v>
      </c>
      <c r="D11" s="204"/>
      <c r="E11" s="205"/>
      <c r="F11" s="206"/>
      <c r="G11" s="205"/>
      <c r="H11" s="207"/>
      <c r="I11" s="208"/>
      <c r="J11" s="206"/>
      <c r="K11" s="296"/>
      <c r="L11" s="298"/>
      <c r="M11" s="211"/>
    </row>
    <row r="12" spans="2:14" s="66" customFormat="1" ht="39.950000000000003" customHeight="1">
      <c r="B12" s="274" t="s">
        <v>171</v>
      </c>
      <c r="C12" s="67" t="s">
        <v>2</v>
      </c>
      <c r="D12" s="67"/>
      <c r="E12" s="68"/>
      <c r="F12" s="71"/>
      <c r="G12" s="68"/>
      <c r="H12" s="69"/>
      <c r="I12" s="70"/>
      <c r="J12" s="71"/>
      <c r="K12" s="203">
        <f>ROUND(H12*J12/0.74/1000,2)</f>
        <v>0</v>
      </c>
      <c r="L12" s="299"/>
      <c r="M12" s="67"/>
    </row>
    <row r="13" spans="2:14" ht="20.100000000000001" customHeight="1">
      <c r="M13" s="8"/>
      <c r="N13" s="8"/>
    </row>
    <row r="14" spans="2:14" ht="17.25" customHeight="1">
      <c r="B14" s="13" t="s">
        <v>124</v>
      </c>
      <c r="C14" s="6"/>
      <c r="D14" s="9"/>
      <c r="E14" s="9"/>
      <c r="F14" s="9"/>
      <c r="L14" s="6"/>
    </row>
    <row r="15" spans="2:14" ht="17.25" customHeight="1">
      <c r="B15" s="13" t="s">
        <v>47</v>
      </c>
      <c r="C15" s="6"/>
      <c r="D15" s="9"/>
      <c r="E15" s="9"/>
      <c r="F15" s="9"/>
      <c r="L15" s="6"/>
    </row>
    <row r="16" spans="2:14" ht="17.25" customHeight="1">
      <c r="B16" s="14"/>
      <c r="C16" s="6"/>
      <c r="D16" s="9"/>
      <c r="E16" s="9"/>
      <c r="F16" s="9"/>
      <c r="L16" s="6"/>
    </row>
    <row r="17" spans="2:13" ht="17.25" customHeight="1">
      <c r="B17" s="15" t="s">
        <v>97</v>
      </c>
      <c r="C17" s="4"/>
      <c r="D17" s="4"/>
      <c r="E17" s="9"/>
      <c r="F17" s="9"/>
      <c r="L17" s="6"/>
    </row>
    <row r="18" spans="2:13" ht="17.25" customHeight="1">
      <c r="B18" s="14"/>
      <c r="C18" s="6"/>
      <c r="D18" s="9"/>
      <c r="E18" s="9"/>
      <c r="F18" s="9"/>
      <c r="L18" s="6"/>
    </row>
    <row r="19" spans="2:13" ht="17.25" customHeight="1">
      <c r="B19" s="15" t="s">
        <v>59</v>
      </c>
      <c r="C19" s="6"/>
      <c r="D19" s="9"/>
      <c r="E19" s="9"/>
      <c r="F19" s="9"/>
      <c r="L19" s="6"/>
    </row>
    <row r="20" spans="2:13" ht="17.25" customHeight="1">
      <c r="B20" s="14"/>
      <c r="L20" s="6"/>
    </row>
    <row r="21" spans="2:13" ht="17.25" customHeight="1">
      <c r="B21" s="15" t="s">
        <v>12</v>
      </c>
      <c r="C21" s="6"/>
      <c r="D21" s="6"/>
      <c r="E21" s="6"/>
      <c r="F21" s="6"/>
      <c r="L21" s="4"/>
    </row>
    <row r="22" spans="2:13" ht="17.25" customHeight="1">
      <c r="B22" s="15" t="s">
        <v>13</v>
      </c>
      <c r="C22" s="6"/>
      <c r="D22" s="6"/>
      <c r="E22" s="6"/>
      <c r="F22" s="6"/>
      <c r="L22" s="4"/>
    </row>
    <row r="23" spans="2:13" ht="17.25" customHeight="1">
      <c r="B23" s="15" t="s">
        <v>105</v>
      </c>
      <c r="C23" s="6"/>
      <c r="D23" s="4"/>
      <c r="E23" s="4"/>
      <c r="F23" s="4"/>
    </row>
    <row r="24" spans="2:13" ht="17.25" customHeight="1">
      <c r="B24" s="15"/>
      <c r="C24" s="6"/>
      <c r="D24" s="4"/>
      <c r="E24" s="4"/>
      <c r="F24" s="4"/>
    </row>
    <row r="25" spans="2:13" ht="19.5" customHeight="1">
      <c r="B25" s="54"/>
      <c r="C25" s="54"/>
      <c r="D25" s="54"/>
      <c r="E25" s="54"/>
      <c r="F25" s="55"/>
      <c r="G25" s="55"/>
      <c r="H25" s="55"/>
      <c r="I25" s="55"/>
      <c r="J25" s="55"/>
      <c r="K25" s="55"/>
      <c r="L25" s="55"/>
      <c r="M25" s="55"/>
    </row>
    <row r="26" spans="2:13" ht="19.5" customHeight="1">
      <c r="C26" s="5" t="s">
        <v>18</v>
      </c>
    </row>
    <row r="27" spans="2:13" ht="19.5" customHeight="1">
      <c r="C27" s="5" t="s">
        <v>68</v>
      </c>
    </row>
    <row r="28" spans="2:13" ht="19.5" customHeight="1">
      <c r="C28" s="5"/>
    </row>
    <row r="29" spans="2:13" ht="19.5" customHeight="1">
      <c r="C29" s="6" t="s">
        <v>60</v>
      </c>
    </row>
    <row r="30" spans="2:13" ht="19.5" customHeight="1">
      <c r="C30" s="6" t="s">
        <v>14</v>
      </c>
    </row>
    <row r="31" spans="2:13" ht="19.5" customHeight="1">
      <c r="C31" s="6"/>
    </row>
    <row r="32" spans="2:13" ht="19.5" customHeight="1">
      <c r="C32" s="284" t="s">
        <v>69</v>
      </c>
      <c r="D32" s="284"/>
    </row>
    <row r="33" spans="3:20" ht="35.25" customHeight="1">
      <c r="C33" s="6"/>
      <c r="D33" s="51" t="s">
        <v>143</v>
      </c>
      <c r="E33" s="279"/>
      <c r="F33" s="279"/>
      <c r="G33" s="279"/>
      <c r="H33" s="52"/>
    </row>
    <row r="34" spans="3:20" ht="53.25" customHeight="1">
      <c r="C34" s="280" t="s">
        <v>144</v>
      </c>
      <c r="D34" s="280"/>
      <c r="E34" s="279"/>
      <c r="F34" s="279"/>
      <c r="G34" s="279"/>
      <c r="H34" s="53" t="s">
        <v>145</v>
      </c>
    </row>
    <row r="35" spans="3:20" ht="19.5" customHeight="1"/>
    <row r="36" spans="3:20" ht="38.25" customHeight="1"/>
    <row r="37" spans="3:20" ht="15" customHeight="1"/>
    <row r="47" spans="3:20" ht="26.25">
      <c r="N47" s="1" ph="1"/>
      <c r="O47" s="1" ph="1"/>
      <c r="P47" s="1" ph="1"/>
      <c r="Q47" s="1" ph="1"/>
      <c r="R47" s="1" ph="1"/>
      <c r="S47" s="1" ph="1"/>
      <c r="T47" s="1" ph="1"/>
    </row>
    <row r="49" spans="14:20" ht="26.25">
      <c r="N49" s="1" ph="1"/>
      <c r="O49" s="1" ph="1"/>
      <c r="P49" s="1" ph="1"/>
      <c r="Q49" s="1" ph="1"/>
      <c r="R49" s="1" ph="1"/>
      <c r="S49" s="1" ph="1"/>
      <c r="T49" s="1" ph="1"/>
    </row>
    <row r="51" spans="14:20" ht="26.25">
      <c r="N51" s="1" ph="1"/>
      <c r="O51" s="1" ph="1"/>
      <c r="P51" s="1" ph="1"/>
      <c r="Q51" s="1" ph="1"/>
      <c r="R51" s="1" ph="1"/>
      <c r="S51" s="1" ph="1"/>
      <c r="T51" s="1" ph="1"/>
    </row>
    <row r="53" spans="14:20" ht="26.25">
      <c r="N53" s="1" ph="1"/>
      <c r="O53" s="1" ph="1"/>
      <c r="P53" s="1" ph="1"/>
      <c r="Q53" s="1" ph="1"/>
      <c r="R53" s="1" ph="1"/>
      <c r="S53" s="1" ph="1"/>
      <c r="T53" s="1" ph="1"/>
    </row>
    <row r="55" spans="14:20" ht="26.25">
      <c r="N55" s="1" ph="1"/>
      <c r="O55" s="1" ph="1"/>
      <c r="P55" s="1" ph="1"/>
      <c r="Q55" s="1" ph="1"/>
      <c r="R55" s="1" ph="1"/>
      <c r="S55" s="1" ph="1"/>
      <c r="T55" s="1" ph="1"/>
    </row>
    <row r="57" spans="14:20" ht="26.25">
      <c r="N57" s="1" ph="1"/>
      <c r="O57" s="1" ph="1"/>
      <c r="P57" s="1" ph="1"/>
      <c r="Q57" s="1" ph="1"/>
      <c r="R57" s="1" ph="1"/>
      <c r="S57" s="1" ph="1"/>
      <c r="T57" s="1" ph="1"/>
    </row>
    <row r="58" spans="14:20" ht="26.25">
      <c r="N58" s="1" ph="1"/>
      <c r="O58" s="1" ph="1"/>
      <c r="P58" s="1" ph="1"/>
      <c r="Q58" s="1" ph="1"/>
      <c r="R58" s="1" ph="1"/>
      <c r="S58" s="1" ph="1"/>
      <c r="T58" s="1" ph="1"/>
    </row>
  </sheetData>
  <mergeCells count="12">
    <mergeCell ref="E33:G33"/>
    <mergeCell ref="C34:D34"/>
    <mergeCell ref="E34:G34"/>
    <mergeCell ref="C32:D32"/>
    <mergeCell ref="B7:B8"/>
    <mergeCell ref="B3:M3"/>
    <mergeCell ref="B4:M4"/>
    <mergeCell ref="K7:K8"/>
    <mergeCell ref="L7:L9"/>
    <mergeCell ref="B10:B11"/>
    <mergeCell ref="K10:K11"/>
    <mergeCell ref="L10:L12"/>
  </mergeCells>
  <phoneticPr fontId="1"/>
  <conditionalFormatting sqref="H9:H10">
    <cfRule type="expression" dxfId="0" priority="1" stopIfTrue="1">
      <formula>IF(H9=INT(H9),FALSE,TRUE)</formula>
    </cfRule>
  </conditionalFormatting>
  <printOptions horizontalCentered="1"/>
  <pageMargins left="0.19685039370078741" right="0.19685039370078741" top="0.19685039370078741" bottom="0.19685039370078741" header="0.19685039370078741" footer="0.19685039370078741"/>
  <pageSetup paperSize="9" scale="63" orientation="landscape" r:id="rId1"/>
  <headerFooter alignWithMargins="0">
    <oddHeader>&amp;R⚓</oddHeader>
  </headerFooter>
  <ignoredErrors>
    <ignoredError sqref="L10"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6F2B-AC27-46EE-9FBD-3BE8BB83D29F}">
  <sheetPr>
    <pageSetUpPr fitToPage="1"/>
  </sheetPr>
  <dimension ref="B1:T61"/>
  <sheetViews>
    <sheetView showGridLines="0" showZeros="0" topLeftCell="A7" zoomScaleNormal="100" zoomScaleSheetLayoutView="85" workbookViewId="0">
      <selection activeCell="B10" sqref="B10:B11"/>
    </sheetView>
  </sheetViews>
  <sheetFormatPr defaultColWidth="9" defaultRowHeight="18.75"/>
  <cols>
    <col min="1" max="1" width="1.25" style="1" customWidth="1"/>
    <col min="2" max="2" width="22.625" style="1" customWidth="1"/>
    <col min="3" max="3" width="13.625" style="1" customWidth="1"/>
    <col min="4" max="4" width="17.625" style="1" customWidth="1"/>
    <col min="5" max="5" width="18.875" style="1" customWidth="1"/>
    <col min="6" max="6" width="17.625" style="1" customWidth="1"/>
    <col min="7" max="7" width="18.625" style="1" customWidth="1"/>
    <col min="8" max="9" width="15.625" style="1" customWidth="1"/>
    <col min="10" max="10" width="17.375" style="1" customWidth="1"/>
    <col min="11" max="11" width="22.875" style="1" customWidth="1"/>
    <col min="12" max="12" width="21.375" style="1" customWidth="1"/>
    <col min="13" max="13" width="14.125" style="1" customWidth="1"/>
    <col min="14" max="14" width="18.875" style="1" customWidth="1"/>
    <col min="15" max="16384" width="9" style="1"/>
  </cols>
  <sheetData>
    <row r="1" spans="2:14" ht="22.5">
      <c r="K1" s="2"/>
      <c r="L1" s="62" t="s">
        <v>149</v>
      </c>
      <c r="M1" s="2" t="s">
        <v>66</v>
      </c>
    </row>
    <row r="2" spans="2:14" ht="25.5" customHeight="1">
      <c r="B2" s="281" t="s">
        <v>51</v>
      </c>
      <c r="C2" s="281"/>
      <c r="D2" s="281"/>
      <c r="E2" s="281"/>
      <c r="F2" s="281"/>
      <c r="G2" s="281"/>
      <c r="H2" s="281"/>
      <c r="I2" s="281"/>
      <c r="J2" s="281"/>
      <c r="K2" s="281"/>
      <c r="L2" s="281"/>
      <c r="M2" s="281"/>
    </row>
    <row r="3" spans="2:14" ht="25.5" customHeight="1">
      <c r="B3" s="281" t="s">
        <v>58</v>
      </c>
      <c r="C3" s="281"/>
      <c r="D3" s="281"/>
      <c r="E3" s="281"/>
      <c r="F3" s="281"/>
      <c r="G3" s="281"/>
      <c r="H3" s="281"/>
      <c r="I3" s="281"/>
      <c r="J3" s="281"/>
      <c r="K3" s="281"/>
      <c r="L3" s="281"/>
      <c r="M3" s="281"/>
    </row>
    <row r="4" spans="2:14" s="7" customFormat="1" ht="18.75" customHeight="1">
      <c r="B4" s="3"/>
      <c r="C4" s="3"/>
      <c r="D4" s="3"/>
      <c r="E4" s="3"/>
      <c r="F4" s="3"/>
      <c r="G4" s="3"/>
      <c r="H4" s="3"/>
      <c r="I4" s="3"/>
      <c r="J4" s="3"/>
      <c r="K4" s="3"/>
      <c r="L4" s="3"/>
    </row>
    <row r="5" spans="2:14" s="9" customFormat="1" ht="69.95" customHeight="1">
      <c r="B5" s="21" t="s">
        <v>81</v>
      </c>
      <c r="C5" s="22"/>
      <c r="D5" s="23" t="s">
        <v>76</v>
      </c>
      <c r="E5" s="23" t="s">
        <v>77</v>
      </c>
      <c r="F5" s="23" t="s">
        <v>20</v>
      </c>
      <c r="G5" s="23" t="s">
        <v>78</v>
      </c>
      <c r="H5" s="23" t="s">
        <v>135</v>
      </c>
      <c r="I5" s="23" t="s">
        <v>83</v>
      </c>
      <c r="J5" s="23" t="s">
        <v>136</v>
      </c>
      <c r="K5" s="23" t="s">
        <v>137</v>
      </c>
      <c r="L5" s="23" t="s">
        <v>138</v>
      </c>
      <c r="M5" s="22" t="s">
        <v>0</v>
      </c>
    </row>
    <row r="6" spans="2:14" s="24" customFormat="1" ht="39.950000000000003" customHeight="1">
      <c r="B6" s="300" t="s">
        <v>174</v>
      </c>
      <c r="C6" s="125" t="s">
        <v>3</v>
      </c>
      <c r="D6" s="125" t="s">
        <v>29</v>
      </c>
      <c r="E6" s="126"/>
      <c r="F6" s="127" t="s">
        <v>169</v>
      </c>
      <c r="G6" s="126"/>
      <c r="H6" s="128">
        <v>36.799999999999997</v>
      </c>
      <c r="I6" s="129">
        <v>5500</v>
      </c>
      <c r="J6" s="130">
        <v>370</v>
      </c>
      <c r="K6" s="306">
        <f>ROUND(H6*J6/0.74/1000,2)+ROUND(H7*J7/0.74/1000,2)</f>
        <v>33.299999999999997</v>
      </c>
      <c r="L6" s="308">
        <f>(K6-K8)/K6</f>
        <v>0.14804804804804794</v>
      </c>
      <c r="M6" s="125"/>
    </row>
    <row r="7" spans="2:14" s="66" customFormat="1" ht="39.950000000000003" customHeight="1">
      <c r="B7" s="301"/>
      <c r="C7" s="212" t="s">
        <v>147</v>
      </c>
      <c r="D7" s="212" t="s">
        <v>39</v>
      </c>
      <c r="E7" s="213"/>
      <c r="F7" s="214" t="s">
        <v>166</v>
      </c>
      <c r="G7" s="213"/>
      <c r="H7" s="215">
        <v>29.4</v>
      </c>
      <c r="I7" s="216">
        <v>5500</v>
      </c>
      <c r="J7" s="217">
        <v>375</v>
      </c>
      <c r="K7" s="307"/>
      <c r="L7" s="309"/>
      <c r="M7" s="218"/>
    </row>
    <row r="8" spans="2:14" s="24" customFormat="1" ht="39.950000000000003" customHeight="1">
      <c r="B8" s="311" t="s">
        <v>175</v>
      </c>
      <c r="C8" s="225" t="s">
        <v>2</v>
      </c>
      <c r="D8" s="225" t="s">
        <v>165</v>
      </c>
      <c r="E8" s="226" t="s">
        <v>30</v>
      </c>
      <c r="F8" s="227" t="s">
        <v>168</v>
      </c>
      <c r="G8" s="226" t="s">
        <v>33</v>
      </c>
      <c r="H8" s="228">
        <v>29.4</v>
      </c>
      <c r="I8" s="229">
        <v>5500</v>
      </c>
      <c r="J8" s="230">
        <v>339</v>
      </c>
      <c r="K8" s="317">
        <f>ROUND(H8*J8/0.74/1000,2)+ROUND(H9*J9/0.74/1000,2)</f>
        <v>28.37</v>
      </c>
      <c r="L8" s="309"/>
      <c r="M8" s="225"/>
    </row>
    <row r="9" spans="2:14" s="66" customFormat="1" ht="39.950000000000003" customHeight="1">
      <c r="B9" s="312"/>
      <c r="C9" s="219" t="s">
        <v>148</v>
      </c>
      <c r="D9" s="219" t="s">
        <v>39</v>
      </c>
      <c r="E9" s="220"/>
      <c r="F9" s="221" t="s">
        <v>166</v>
      </c>
      <c r="G9" s="220"/>
      <c r="H9" s="222">
        <v>29.4</v>
      </c>
      <c r="I9" s="223">
        <v>5500</v>
      </c>
      <c r="J9" s="224">
        <v>375</v>
      </c>
      <c r="K9" s="318"/>
      <c r="L9" s="310"/>
      <c r="M9" s="231"/>
    </row>
    <row r="10" spans="2:14" s="66" customFormat="1" ht="39.950000000000003" customHeight="1">
      <c r="B10" s="313" t="s">
        <v>170</v>
      </c>
      <c r="C10" s="192" t="s">
        <v>3</v>
      </c>
      <c r="D10" s="192"/>
      <c r="E10" s="193"/>
      <c r="F10" s="232"/>
      <c r="G10" s="193"/>
      <c r="H10" s="195"/>
      <c r="I10" s="196"/>
      <c r="J10" s="194"/>
      <c r="K10" s="302">
        <f>ROUND(H10*J10/0.74/1000,2)+ROUND(H11*J11/0.74/1000,2)</f>
        <v>0</v>
      </c>
      <c r="L10" s="297" t="e">
        <f>(K10-K12)/K10</f>
        <v>#DIV/0!</v>
      </c>
      <c r="M10" s="192"/>
    </row>
    <row r="11" spans="2:14" s="66" customFormat="1" ht="39.950000000000003" customHeight="1">
      <c r="B11" s="314"/>
      <c r="C11" s="204" t="s">
        <v>147</v>
      </c>
      <c r="D11" s="204"/>
      <c r="E11" s="205"/>
      <c r="F11" s="238"/>
      <c r="G11" s="205"/>
      <c r="H11" s="207"/>
      <c r="I11" s="208"/>
      <c r="J11" s="206"/>
      <c r="K11" s="303"/>
      <c r="L11" s="298"/>
      <c r="M11" s="239"/>
    </row>
    <row r="12" spans="2:14" s="66" customFormat="1" ht="39.950000000000003" customHeight="1">
      <c r="B12" s="315" t="s">
        <v>171</v>
      </c>
      <c r="C12" s="233" t="s">
        <v>2</v>
      </c>
      <c r="D12" s="233"/>
      <c r="E12" s="234"/>
      <c r="F12" s="234"/>
      <c r="G12" s="234"/>
      <c r="H12" s="235"/>
      <c r="I12" s="236"/>
      <c r="J12" s="237"/>
      <c r="K12" s="304">
        <f>ROUND(H12*J12/0.74/1000,2)+ROUND(H13*J13/0.74/1000,2)</f>
        <v>0</v>
      </c>
      <c r="L12" s="298"/>
      <c r="M12" s="240"/>
    </row>
    <row r="13" spans="2:14" s="66" customFormat="1" ht="39.950000000000003" customHeight="1">
      <c r="B13" s="316"/>
      <c r="C13" s="67" t="s">
        <v>148</v>
      </c>
      <c r="D13" s="67"/>
      <c r="E13" s="114"/>
      <c r="F13" s="68"/>
      <c r="G13" s="114"/>
      <c r="H13" s="69"/>
      <c r="I13" s="70"/>
      <c r="J13" s="71"/>
      <c r="K13" s="305"/>
      <c r="L13" s="299"/>
      <c r="M13" s="67"/>
    </row>
    <row r="14" spans="2:14" ht="20.100000000000001" customHeight="1">
      <c r="M14" s="8"/>
      <c r="N14" s="8"/>
    </row>
    <row r="15" spans="2:14" ht="17.25" customHeight="1">
      <c r="B15" s="13" t="s">
        <v>124</v>
      </c>
      <c r="C15" s="6"/>
      <c r="D15" s="9"/>
      <c r="E15" s="9"/>
      <c r="F15" s="9"/>
      <c r="L15" s="6"/>
    </row>
    <row r="16" spans="2:14" ht="17.25" customHeight="1">
      <c r="B16" s="13" t="s">
        <v>47</v>
      </c>
      <c r="C16" s="6"/>
      <c r="D16" s="9"/>
      <c r="E16" s="9"/>
      <c r="F16" s="9"/>
      <c r="L16" s="6"/>
    </row>
    <row r="17" spans="2:13" ht="17.25" customHeight="1">
      <c r="B17" s="14"/>
      <c r="C17" s="6"/>
      <c r="D17" s="9"/>
      <c r="E17" s="9"/>
      <c r="F17" s="9"/>
      <c r="L17" s="6"/>
    </row>
    <row r="18" spans="2:13" ht="17.25" customHeight="1">
      <c r="B18" s="15" t="s">
        <v>97</v>
      </c>
      <c r="C18" s="4"/>
      <c r="D18" s="4"/>
      <c r="E18" s="9"/>
      <c r="F18" s="9"/>
      <c r="L18" s="6"/>
    </row>
    <row r="19" spans="2:13" ht="17.25" customHeight="1">
      <c r="B19" s="14"/>
      <c r="C19" s="6"/>
      <c r="D19" s="9"/>
      <c r="E19" s="9"/>
      <c r="F19" s="9"/>
      <c r="L19" s="6"/>
    </row>
    <row r="20" spans="2:13" ht="17.25" customHeight="1">
      <c r="B20" s="15" t="s">
        <v>59</v>
      </c>
      <c r="C20" s="6"/>
      <c r="D20" s="9"/>
      <c r="E20" s="9"/>
      <c r="F20" s="9"/>
      <c r="L20" s="6"/>
    </row>
    <row r="21" spans="2:13" ht="17.25" customHeight="1">
      <c r="B21" s="14"/>
      <c r="L21" s="6"/>
    </row>
    <row r="22" spans="2:13" ht="17.25" customHeight="1">
      <c r="B22" s="15" t="s">
        <v>12</v>
      </c>
      <c r="C22" s="6"/>
      <c r="D22" s="6"/>
      <c r="E22" s="6"/>
      <c r="F22" s="6"/>
      <c r="L22" s="4"/>
    </row>
    <row r="23" spans="2:13" ht="17.25" customHeight="1">
      <c r="B23" s="15" t="s">
        <v>13</v>
      </c>
      <c r="C23" s="6"/>
      <c r="D23" s="6"/>
      <c r="E23" s="6"/>
      <c r="F23" s="6"/>
      <c r="L23" s="4"/>
    </row>
    <row r="24" spans="2:13" ht="17.25" customHeight="1">
      <c r="B24" s="15" t="s">
        <v>105</v>
      </c>
      <c r="C24" s="6"/>
      <c r="D24" s="4"/>
      <c r="E24" s="4"/>
      <c r="F24" s="4"/>
    </row>
    <row r="25" spans="2:13" ht="17.25" customHeight="1">
      <c r="B25" s="15"/>
      <c r="C25" s="6"/>
      <c r="D25" s="4"/>
      <c r="E25" s="4"/>
      <c r="F25" s="4"/>
    </row>
    <row r="26" spans="2:13" ht="19.5" customHeight="1">
      <c r="B26" s="54"/>
      <c r="C26" s="54"/>
      <c r="D26" s="54"/>
      <c r="E26" s="54"/>
      <c r="F26" s="55"/>
      <c r="G26" s="55"/>
      <c r="H26" s="55"/>
      <c r="I26" s="55"/>
      <c r="J26" s="55"/>
      <c r="K26" s="55"/>
      <c r="L26" s="55"/>
      <c r="M26" s="55"/>
    </row>
    <row r="27" spans="2:13" ht="19.5" customHeight="1">
      <c r="C27" s="5" t="s">
        <v>18</v>
      </c>
    </row>
    <row r="28" spans="2:13" ht="19.5" customHeight="1">
      <c r="C28" s="5" t="s">
        <v>68</v>
      </c>
    </row>
    <row r="29" spans="2:13" ht="19.5" customHeight="1">
      <c r="C29" s="5"/>
    </row>
    <row r="30" spans="2:13" ht="19.5" customHeight="1">
      <c r="C30" s="6" t="s">
        <v>60</v>
      </c>
    </row>
    <row r="31" spans="2:13" ht="19.5" customHeight="1">
      <c r="C31" s="6" t="s">
        <v>14</v>
      </c>
    </row>
    <row r="32" spans="2:13" ht="19.5" customHeight="1">
      <c r="C32" s="6"/>
    </row>
    <row r="33" spans="3:20" ht="19.5" customHeight="1">
      <c r="C33" s="284" t="s">
        <v>69</v>
      </c>
      <c r="D33" s="284"/>
    </row>
    <row r="34" spans="3:20" ht="35.25" customHeight="1">
      <c r="C34" s="6"/>
      <c r="D34" s="51" t="s">
        <v>143</v>
      </c>
      <c r="E34" s="279"/>
      <c r="F34" s="279"/>
      <c r="G34" s="279"/>
      <c r="H34" s="52"/>
    </row>
    <row r="35" spans="3:20" ht="56.25" customHeight="1">
      <c r="C35" s="280" t="s">
        <v>144</v>
      </c>
      <c r="D35" s="280"/>
      <c r="E35" s="279"/>
      <c r="F35" s="279"/>
      <c r="G35" s="279"/>
      <c r="H35" s="53" t="s">
        <v>145</v>
      </c>
    </row>
    <row r="36" spans="3:20" ht="19.5" customHeight="1"/>
    <row r="37" spans="3:20" ht="38.25" customHeight="1"/>
    <row r="38" spans="3:20" ht="15" customHeight="1"/>
    <row r="48" spans="3:20" ht="26.25">
      <c r="N48" s="1" ph="1"/>
      <c r="O48" s="1" ph="1"/>
      <c r="P48" s="1" ph="1"/>
      <c r="Q48" s="1" ph="1"/>
      <c r="R48" s="1" ph="1"/>
      <c r="S48" s="1" ph="1"/>
      <c r="T48" s="1" ph="1"/>
    </row>
    <row r="50" spans="14:20" ht="26.25">
      <c r="N50" s="1" ph="1"/>
      <c r="O50" s="1" ph="1"/>
      <c r="P50" s="1" ph="1"/>
      <c r="Q50" s="1" ph="1"/>
      <c r="R50" s="1" ph="1"/>
      <c r="S50" s="1" ph="1"/>
      <c r="T50" s="1" ph="1"/>
    </row>
    <row r="52" spans="14:20" ht="26.25">
      <c r="N52" s="1" ph="1"/>
      <c r="O52" s="1" ph="1"/>
      <c r="P52" s="1" ph="1"/>
      <c r="Q52" s="1" ph="1"/>
      <c r="R52" s="1" ph="1"/>
      <c r="S52" s="1" ph="1"/>
      <c r="T52" s="1" ph="1"/>
    </row>
    <row r="54" spans="14:20" ht="26.25">
      <c r="N54" s="1" ph="1"/>
      <c r="O54" s="1" ph="1"/>
      <c r="P54" s="1" ph="1"/>
      <c r="Q54" s="1" ph="1"/>
      <c r="R54" s="1" ph="1"/>
      <c r="S54" s="1" ph="1"/>
      <c r="T54" s="1" ph="1"/>
    </row>
    <row r="56" spans="14:20" ht="26.25">
      <c r="N56" s="1" ph="1"/>
      <c r="O56" s="1" ph="1"/>
      <c r="P56" s="1" ph="1"/>
      <c r="Q56" s="1" ph="1"/>
      <c r="R56" s="1" ph="1"/>
      <c r="S56" s="1" ph="1"/>
      <c r="T56" s="1" ph="1"/>
    </row>
    <row r="58" spans="14:20" ht="26.25">
      <c r="N58" s="1" ph="1"/>
      <c r="O58" s="1" ph="1"/>
      <c r="P58" s="1" ph="1"/>
      <c r="Q58" s="1" ph="1"/>
      <c r="R58" s="1" ph="1"/>
      <c r="S58" s="1" ph="1"/>
      <c r="T58" s="1" ph="1"/>
    </row>
    <row r="59" spans="14:20" ht="26.25">
      <c r="N59" s="1" ph="1"/>
      <c r="O59" s="1" ph="1"/>
      <c r="P59" s="1" ph="1"/>
      <c r="Q59" s="1" ph="1"/>
      <c r="R59" s="1" ph="1"/>
      <c r="S59" s="1" ph="1"/>
      <c r="T59" s="1" ph="1"/>
    </row>
    <row r="61" spans="14:20" ht="26.25">
      <c r="N61" s="1" ph="1"/>
      <c r="O61" s="1" ph="1"/>
      <c r="P61" s="1" ph="1"/>
      <c r="Q61" s="1" ph="1"/>
      <c r="R61" s="1" ph="1"/>
      <c r="S61" s="1" ph="1"/>
      <c r="T61" s="1" ph="1"/>
    </row>
  </sheetData>
  <mergeCells count="16">
    <mergeCell ref="B2:M2"/>
    <mergeCell ref="B3:M3"/>
    <mergeCell ref="K6:K7"/>
    <mergeCell ref="L10:L13"/>
    <mergeCell ref="L6:L9"/>
    <mergeCell ref="B6:B7"/>
    <mergeCell ref="B8:B9"/>
    <mergeCell ref="B10:B11"/>
    <mergeCell ref="B12:B13"/>
    <mergeCell ref="K8:K9"/>
    <mergeCell ref="C33:D33"/>
    <mergeCell ref="E34:G34"/>
    <mergeCell ref="C35:D35"/>
    <mergeCell ref="E35:G35"/>
    <mergeCell ref="K10:K11"/>
    <mergeCell ref="K12:K13"/>
  </mergeCells>
  <phoneticPr fontId="1"/>
  <printOptions horizontalCentered="1"/>
  <pageMargins left="0.25" right="0.2" top="0.31" bottom="0.2" header="0.15748031496062992" footer="0.15748031496062992"/>
  <pageSetup paperSize="9" scale="61" orientation="landscape" r:id="rId1"/>
  <headerFooter alignWithMargins="0"/>
  <ignoredErrors>
    <ignoredError sqref="L1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P39"/>
  <sheetViews>
    <sheetView showGridLines="0" showZeros="0" zoomScaleNormal="100" zoomScaleSheetLayoutView="85" workbookViewId="0">
      <pane xSplit="3" ySplit="9" topLeftCell="D10" activePane="bottomRight" state="frozen"/>
      <selection pane="topRight" activeCell="D1" sqref="D1"/>
      <selection pane="bottomLeft" activeCell="A10" sqref="A10"/>
      <selection pane="bottomRight" activeCell="B10" sqref="B10"/>
    </sheetView>
  </sheetViews>
  <sheetFormatPr defaultColWidth="9" defaultRowHeight="18.75"/>
  <cols>
    <col min="1" max="1" width="1.25" style="1" customWidth="1"/>
    <col min="2" max="2" width="21.5" style="1" customWidth="1"/>
    <col min="3" max="3" width="13.25" style="1" customWidth="1"/>
    <col min="4" max="4" width="14.125" style="1" customWidth="1"/>
    <col min="5" max="5" width="14" style="1" customWidth="1"/>
    <col min="6" max="6" width="16.625" style="1" customWidth="1"/>
    <col min="7" max="7" width="17" style="1" customWidth="1"/>
    <col min="8" max="8" width="15" style="1" customWidth="1"/>
    <col min="9" max="12" width="9.625" style="1" customWidth="1"/>
    <col min="13" max="13" width="13.625" style="1" customWidth="1"/>
    <col min="14" max="14" width="22.25" style="1" customWidth="1"/>
    <col min="15" max="15" width="16.25" style="1" customWidth="1"/>
    <col min="16" max="16" width="8.625" style="1" customWidth="1"/>
    <col min="17" max="16384" width="9" style="1"/>
  </cols>
  <sheetData>
    <row r="2" spans="2:16">
      <c r="P2" s="2" t="s">
        <v>66</v>
      </c>
    </row>
    <row r="3" spans="2:16" ht="24.75" customHeight="1">
      <c r="B3" s="281" t="s">
        <v>51</v>
      </c>
      <c r="C3" s="281"/>
      <c r="D3" s="281"/>
      <c r="E3" s="281"/>
      <c r="F3" s="281"/>
      <c r="G3" s="281"/>
      <c r="H3" s="281"/>
      <c r="I3" s="281"/>
      <c r="J3" s="281"/>
      <c r="K3" s="281"/>
      <c r="L3" s="281"/>
      <c r="M3" s="281"/>
      <c r="N3" s="281"/>
      <c r="O3" s="281"/>
      <c r="P3" s="281"/>
    </row>
    <row r="4" spans="2:16" ht="24.75" customHeight="1">
      <c r="B4" s="281" t="s">
        <v>61</v>
      </c>
      <c r="C4" s="281"/>
      <c r="D4" s="281"/>
      <c r="E4" s="281"/>
      <c r="F4" s="281"/>
      <c r="G4" s="281"/>
      <c r="H4" s="281"/>
      <c r="I4" s="281"/>
      <c r="J4" s="281"/>
      <c r="K4" s="281"/>
      <c r="L4" s="281"/>
      <c r="M4" s="281"/>
      <c r="N4" s="281"/>
      <c r="O4" s="281"/>
      <c r="P4" s="281"/>
    </row>
    <row r="6" spans="2:16" s="5" customFormat="1" ht="50.1" customHeight="1">
      <c r="B6" s="324" t="s">
        <v>74</v>
      </c>
      <c r="C6" s="322"/>
      <c r="D6" s="321" t="s">
        <v>76</v>
      </c>
      <c r="E6" s="321" t="s">
        <v>84</v>
      </c>
      <c r="F6" s="321" t="s">
        <v>85</v>
      </c>
      <c r="G6" s="321" t="s">
        <v>86</v>
      </c>
      <c r="H6" s="321" t="s">
        <v>139</v>
      </c>
      <c r="I6" s="326" t="s">
        <v>121</v>
      </c>
      <c r="J6" s="326"/>
      <c r="K6" s="326"/>
      <c r="L6" s="326"/>
      <c r="M6" s="321" t="s">
        <v>140</v>
      </c>
      <c r="N6" s="321" t="s">
        <v>141</v>
      </c>
      <c r="O6" s="321" t="s">
        <v>142</v>
      </c>
      <c r="P6" s="321" t="s">
        <v>19</v>
      </c>
    </row>
    <row r="7" spans="2:16" s="4" customFormat="1" ht="50.1" customHeight="1">
      <c r="B7" s="325"/>
      <c r="C7" s="323"/>
      <c r="D7" s="321"/>
      <c r="E7" s="321"/>
      <c r="F7" s="321"/>
      <c r="G7" s="321"/>
      <c r="H7" s="321"/>
      <c r="I7" s="22" t="s">
        <v>22</v>
      </c>
      <c r="J7" s="22" t="s">
        <v>23</v>
      </c>
      <c r="K7" s="22" t="s">
        <v>24</v>
      </c>
      <c r="L7" s="22" t="s">
        <v>25</v>
      </c>
      <c r="M7" s="321"/>
      <c r="N7" s="321"/>
      <c r="O7" s="321"/>
      <c r="P7" s="321"/>
    </row>
    <row r="8" spans="2:16" s="4" customFormat="1" ht="39.950000000000003" customHeight="1">
      <c r="B8" s="241" t="s">
        <v>173</v>
      </c>
      <c r="C8" s="251" t="s">
        <v>3</v>
      </c>
      <c r="D8" s="251" t="s">
        <v>29</v>
      </c>
      <c r="E8" s="252" t="s">
        <v>43</v>
      </c>
      <c r="F8" s="253">
        <v>300</v>
      </c>
      <c r="G8" s="254">
        <v>1200</v>
      </c>
      <c r="H8" s="255">
        <v>240</v>
      </c>
      <c r="I8" s="256">
        <v>260</v>
      </c>
      <c r="J8" s="256">
        <v>220</v>
      </c>
      <c r="K8" s="256">
        <v>210</v>
      </c>
      <c r="L8" s="256">
        <v>210</v>
      </c>
      <c r="M8" s="257">
        <f>I8*0.3+J8*0.3+K8*0.25+L8*0.05</f>
        <v>207</v>
      </c>
      <c r="N8" s="258">
        <f>F8*M8/0.84/1000</f>
        <v>73.928571428571431</v>
      </c>
      <c r="O8" s="320">
        <f>(N8-N9)/N8</f>
        <v>0.36795491143317227</v>
      </c>
      <c r="P8" s="251"/>
    </row>
    <row r="9" spans="2:16" s="4" customFormat="1" ht="39.950000000000003" customHeight="1">
      <c r="B9" s="242" t="s">
        <v>172</v>
      </c>
      <c r="C9" s="243" t="s">
        <v>2</v>
      </c>
      <c r="D9" s="243" t="s">
        <v>39</v>
      </c>
      <c r="E9" s="244" t="s">
        <v>42</v>
      </c>
      <c r="F9" s="245">
        <v>200</v>
      </c>
      <c r="G9" s="246">
        <v>1200</v>
      </c>
      <c r="H9" s="247">
        <v>240</v>
      </c>
      <c r="I9" s="248">
        <v>250</v>
      </c>
      <c r="J9" s="248">
        <v>210</v>
      </c>
      <c r="K9" s="248">
        <v>195</v>
      </c>
      <c r="L9" s="248">
        <v>190</v>
      </c>
      <c r="M9" s="249">
        <f>I9*0.3+J9*0.3+K9*0.25+L9*0.05</f>
        <v>196.25</v>
      </c>
      <c r="N9" s="250">
        <f>F9*M9/0.84/1000</f>
        <v>46.726190476190482</v>
      </c>
      <c r="O9" s="320"/>
      <c r="P9" s="243"/>
    </row>
    <row r="10" spans="2:16" s="4" customFormat="1" ht="39.950000000000003" customHeight="1">
      <c r="B10" s="115" t="s">
        <v>170</v>
      </c>
      <c r="C10" s="266" t="s">
        <v>3</v>
      </c>
      <c r="D10" s="266"/>
      <c r="E10" s="267"/>
      <c r="F10" s="268"/>
      <c r="G10" s="269"/>
      <c r="H10" s="270"/>
      <c r="I10" s="271"/>
      <c r="J10" s="271"/>
      <c r="K10" s="271"/>
      <c r="L10" s="271"/>
      <c r="M10" s="272">
        <f>I10*0.3+J10*0.3+K10*0.25+L10*0.05</f>
        <v>0</v>
      </c>
      <c r="N10" s="273">
        <f>ROUND(F10*M10/0.84/1000,2)</f>
        <v>0</v>
      </c>
      <c r="O10" s="319" t="e">
        <f>(N10-N11)/N10</f>
        <v>#DIV/0!</v>
      </c>
      <c r="P10" s="266"/>
    </row>
    <row r="11" spans="2:16" s="4" customFormat="1" ht="39.950000000000003" customHeight="1">
      <c r="B11" s="116" t="s">
        <v>171</v>
      </c>
      <c r="C11" s="259" t="s">
        <v>2</v>
      </c>
      <c r="D11" s="259"/>
      <c r="E11" s="106"/>
      <c r="F11" s="260"/>
      <c r="G11" s="261"/>
      <c r="H11" s="262"/>
      <c r="I11" s="263"/>
      <c r="J11" s="263"/>
      <c r="K11" s="263"/>
      <c r="L11" s="263"/>
      <c r="M11" s="264">
        <f>I11*0.3+J11*0.3+K11*0.25+L11*0.05</f>
        <v>0</v>
      </c>
      <c r="N11" s="265">
        <f>ROUND(F11*M11/0.84/1000,2)</f>
        <v>0</v>
      </c>
      <c r="O11" s="319"/>
      <c r="P11" s="259"/>
    </row>
    <row r="13" spans="2:16" s="4" customFormat="1" ht="18.75" customHeight="1">
      <c r="B13" s="11" t="s">
        <v>27</v>
      </c>
      <c r="M13" s="5"/>
    </row>
    <row r="14" spans="2:16" s="4" customFormat="1" ht="18.75" customHeight="1">
      <c r="B14" s="11" t="s">
        <v>21</v>
      </c>
    </row>
    <row r="15" spans="2:16" s="4" customFormat="1" ht="18.75" customHeight="1">
      <c r="B15" s="11"/>
      <c r="I15" s="5"/>
    </row>
    <row r="16" spans="2:16" s="4" customFormat="1" ht="18.75" customHeight="1">
      <c r="B16" s="11" t="s">
        <v>125</v>
      </c>
      <c r="I16" s="5"/>
    </row>
    <row r="17" spans="2:16" s="4" customFormat="1" ht="18.75" customHeight="1">
      <c r="B17" s="11" t="s">
        <v>21</v>
      </c>
      <c r="I17" s="5"/>
    </row>
    <row r="18" spans="2:16" s="4" customFormat="1" ht="18.75" customHeight="1">
      <c r="B18" s="11"/>
      <c r="I18" s="6"/>
    </row>
    <row r="19" spans="2:16" s="4" customFormat="1" ht="18.75" customHeight="1">
      <c r="B19" s="11" t="s">
        <v>28</v>
      </c>
      <c r="I19" s="6"/>
    </row>
    <row r="20" spans="2:16" s="4" customFormat="1" ht="18.75" customHeight="1">
      <c r="B20" s="11"/>
      <c r="I20" s="6"/>
    </row>
    <row r="21" spans="2:16" s="4" customFormat="1" ht="18.75" customHeight="1">
      <c r="B21" s="11" t="s">
        <v>64</v>
      </c>
      <c r="I21" s="6"/>
    </row>
    <row r="22" spans="2:16" s="4" customFormat="1" ht="18.75" customHeight="1">
      <c r="B22" s="11"/>
      <c r="I22" s="6"/>
    </row>
    <row r="23" spans="2:16" s="4" customFormat="1" ht="18.75" customHeight="1">
      <c r="B23" s="11"/>
    </row>
    <row r="24" spans="2:16" s="4" customFormat="1" ht="18.75" customHeight="1">
      <c r="B24" s="11" t="s">
        <v>12</v>
      </c>
      <c r="C24" s="6"/>
      <c r="D24" s="6"/>
      <c r="E24" s="6"/>
      <c r="F24" s="6"/>
      <c r="I24" s="6"/>
    </row>
    <row r="25" spans="2:16" s="4" customFormat="1" ht="18.75" customHeight="1">
      <c r="B25" s="11" t="s">
        <v>13</v>
      </c>
      <c r="C25" s="6"/>
      <c r="D25" s="6"/>
      <c r="E25" s="6"/>
      <c r="F25" s="6"/>
      <c r="I25" s="6"/>
      <c r="M25" s="6"/>
    </row>
    <row r="26" spans="2:16" s="4" customFormat="1" ht="18.75" customHeight="1">
      <c r="B26" s="11" t="s">
        <v>108</v>
      </c>
      <c r="C26" s="6"/>
    </row>
    <row r="27" spans="2:16" s="4" customFormat="1" ht="18.75" customHeight="1">
      <c r="B27" s="11"/>
      <c r="C27" s="6"/>
    </row>
    <row r="28" spans="2:16" ht="18" customHeight="1">
      <c r="B28" s="54"/>
      <c r="C28" s="54"/>
      <c r="D28" s="54"/>
      <c r="E28" s="54"/>
      <c r="F28" s="55"/>
      <c r="G28" s="55"/>
      <c r="H28" s="55"/>
      <c r="I28" s="55"/>
      <c r="J28" s="55"/>
      <c r="K28" s="55"/>
      <c r="L28" s="55"/>
      <c r="M28" s="55"/>
      <c r="N28" s="55"/>
      <c r="O28" s="55"/>
      <c r="P28" s="55"/>
    </row>
    <row r="29" spans="2:16" ht="21.75" customHeight="1">
      <c r="C29" s="5" t="s">
        <v>18</v>
      </c>
    </row>
    <row r="30" spans="2:16" ht="21.75" customHeight="1">
      <c r="C30" s="5" t="s">
        <v>68</v>
      </c>
    </row>
    <row r="31" spans="2:16" ht="15" customHeight="1">
      <c r="C31" s="5"/>
    </row>
    <row r="32" spans="2:16" ht="21.75" customHeight="1">
      <c r="C32" s="6" t="s">
        <v>60</v>
      </c>
    </row>
    <row r="33" spans="3:8" ht="21.75" customHeight="1">
      <c r="C33" s="6" t="s">
        <v>14</v>
      </c>
    </row>
    <row r="34" spans="3:8" ht="21.75" customHeight="1">
      <c r="C34" s="6"/>
    </row>
    <row r="35" spans="3:8" ht="21.75" customHeight="1">
      <c r="C35" s="284" t="s">
        <v>69</v>
      </c>
      <c r="D35" s="284"/>
    </row>
    <row r="36" spans="3:8" ht="36" customHeight="1">
      <c r="C36" s="6"/>
      <c r="D36" s="51" t="s">
        <v>143</v>
      </c>
      <c r="E36" s="279"/>
      <c r="F36" s="279"/>
      <c r="G36" s="279"/>
      <c r="H36" s="52"/>
    </row>
    <row r="37" spans="3:8" ht="57" customHeight="1">
      <c r="C37" s="280" t="s">
        <v>144</v>
      </c>
      <c r="D37" s="280"/>
      <c r="E37" s="279"/>
      <c r="F37" s="279"/>
      <c r="G37" s="279"/>
      <c r="H37" s="53" t="s">
        <v>145</v>
      </c>
    </row>
    <row r="38" spans="3:8" ht="21.75" customHeight="1"/>
    <row r="39" spans="3:8" ht="32.25" customHeight="1"/>
  </sheetData>
  <mergeCells count="20">
    <mergeCell ref="P6:P7"/>
    <mergeCell ref="H6:H7"/>
    <mergeCell ref="B3:P3"/>
    <mergeCell ref="B4:P4"/>
    <mergeCell ref="F6:F7"/>
    <mergeCell ref="C6:C7"/>
    <mergeCell ref="B6:B7"/>
    <mergeCell ref="D6:D7"/>
    <mergeCell ref="G6:G7"/>
    <mergeCell ref="O6:O7"/>
    <mergeCell ref="E6:E7"/>
    <mergeCell ref="I6:L6"/>
    <mergeCell ref="N6:N7"/>
    <mergeCell ref="M6:M7"/>
    <mergeCell ref="C37:D37"/>
    <mergeCell ref="E37:G37"/>
    <mergeCell ref="O10:O11"/>
    <mergeCell ref="O8:O9"/>
    <mergeCell ref="E36:G36"/>
    <mergeCell ref="C35:D35"/>
  </mergeCells>
  <phoneticPr fontId="1"/>
  <printOptions horizontalCentered="1"/>
  <pageMargins left="0.19685039370078741" right="0.19685039370078741" top="0.19685039370078741" bottom="0.19685039370078741" header="0.19685039370078741" footer="0.19685039370078741"/>
  <pageSetup paperSize="9" scale="67" orientation="landscape" r:id="rId1"/>
  <headerFooter>
    <oddHeader>&amp;R⚓</oddHeader>
  </headerFooter>
  <ignoredErrors>
    <ignoredError sqref="O8 O10:O12 O9"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W54"/>
  <sheetViews>
    <sheetView showGridLines="0" showZeros="0" zoomScaleNormal="100" zoomScaleSheetLayoutView="85" workbookViewId="0">
      <selection activeCell="C6" sqref="C6"/>
    </sheetView>
  </sheetViews>
  <sheetFormatPr defaultColWidth="9" defaultRowHeight="18.75"/>
  <cols>
    <col min="1" max="1" width="2" style="1" customWidth="1"/>
    <col min="2" max="2" width="11.625" style="17" customWidth="1"/>
    <col min="3" max="3" width="28.375" style="1" customWidth="1"/>
    <col min="4" max="6" width="27.125" style="1" customWidth="1"/>
    <col min="7" max="7" width="31.875" style="1" customWidth="1"/>
    <col min="8" max="8" width="1.875" style="1" customWidth="1"/>
    <col min="9" max="9" width="18.875" style="1" customWidth="1"/>
    <col min="10" max="16384" width="9" style="1"/>
  </cols>
  <sheetData>
    <row r="2" spans="2:17" ht="20.25" customHeight="1">
      <c r="G2" s="2" t="s">
        <v>66</v>
      </c>
      <c r="H2" s="2"/>
    </row>
    <row r="3" spans="2:17" ht="25.5" customHeight="1">
      <c r="B3" s="281" t="s">
        <v>62</v>
      </c>
      <c r="C3" s="281"/>
      <c r="D3" s="281"/>
      <c r="E3" s="281"/>
      <c r="F3" s="281"/>
      <c r="G3" s="281"/>
      <c r="H3" s="3"/>
      <c r="I3" s="12"/>
      <c r="J3" s="12"/>
      <c r="K3" s="12"/>
      <c r="L3" s="12"/>
      <c r="M3" s="12"/>
      <c r="N3" s="12"/>
      <c r="O3" s="12"/>
      <c r="P3" s="12"/>
      <c r="Q3" s="12"/>
    </row>
    <row r="4" spans="2:17" s="7" customFormat="1" ht="25.5" customHeight="1">
      <c r="B4" s="281" t="s">
        <v>71</v>
      </c>
      <c r="C4" s="281"/>
      <c r="D4" s="281"/>
      <c r="E4" s="281"/>
      <c r="F4" s="281"/>
      <c r="G4" s="281"/>
      <c r="H4" s="3"/>
      <c r="I4" s="12"/>
    </row>
    <row r="5" spans="2:17" s="7" customFormat="1" ht="13.5" customHeight="1">
      <c r="B5" s="18"/>
      <c r="C5" s="3"/>
      <c r="D5" s="3"/>
      <c r="E5" s="3"/>
      <c r="F5" s="3"/>
      <c r="G5" s="3"/>
      <c r="H5" s="3"/>
      <c r="I5" s="3"/>
    </row>
    <row r="6" spans="2:17" s="27" customFormat="1" ht="32.25" customHeight="1">
      <c r="B6" s="345" t="s">
        <v>127</v>
      </c>
      <c r="C6" s="275" t="s">
        <v>170</v>
      </c>
      <c r="D6" s="337" t="s">
        <v>92</v>
      </c>
      <c r="E6" s="338"/>
      <c r="F6" s="341"/>
      <c r="G6" s="342"/>
      <c r="H6" s="26"/>
    </row>
    <row r="7" spans="2:17" s="27" customFormat="1" ht="32.25" customHeight="1">
      <c r="B7" s="346"/>
      <c r="C7" s="276" t="s">
        <v>171</v>
      </c>
      <c r="D7" s="335" t="s">
        <v>98</v>
      </c>
      <c r="E7" s="336"/>
      <c r="F7" s="339"/>
      <c r="G7" s="340"/>
      <c r="H7" s="26"/>
    </row>
    <row r="8" spans="2:17" s="27" customFormat="1" ht="32.25" customHeight="1">
      <c r="B8" s="347" t="s">
        <v>15</v>
      </c>
      <c r="C8" s="348"/>
      <c r="D8" s="28" t="s">
        <v>16</v>
      </c>
      <c r="E8" s="28" t="s">
        <v>17</v>
      </c>
      <c r="F8" s="29" t="s">
        <v>16</v>
      </c>
      <c r="G8" s="29" t="s">
        <v>17</v>
      </c>
      <c r="H8" s="26"/>
    </row>
    <row r="9" spans="2:17" s="27" customFormat="1" ht="32.25" customHeight="1">
      <c r="B9" s="353" t="s">
        <v>87</v>
      </c>
      <c r="C9" s="354"/>
      <c r="D9" s="30" t="s">
        <v>126</v>
      </c>
      <c r="E9" s="30" t="s">
        <v>45</v>
      </c>
      <c r="F9" s="31"/>
      <c r="G9" s="31"/>
      <c r="H9" s="32"/>
    </row>
    <row r="10" spans="2:17" s="27" customFormat="1" ht="32.25" customHeight="1">
      <c r="B10" s="355"/>
      <c r="C10" s="356"/>
      <c r="D10" s="30" t="s">
        <v>44</v>
      </c>
      <c r="E10" s="30"/>
      <c r="F10" s="31"/>
      <c r="G10" s="31"/>
      <c r="H10" s="32"/>
    </row>
    <row r="11" spans="2:17" s="27" customFormat="1" ht="32.25" customHeight="1">
      <c r="B11" s="355"/>
      <c r="C11" s="356"/>
      <c r="D11" s="30"/>
      <c r="E11" s="30"/>
      <c r="F11" s="31"/>
      <c r="G11" s="31"/>
      <c r="H11" s="32"/>
    </row>
    <row r="12" spans="2:17" s="27" customFormat="1" ht="32.25" customHeight="1">
      <c r="B12" s="355"/>
      <c r="C12" s="356"/>
      <c r="D12" s="30"/>
      <c r="E12" s="30"/>
      <c r="F12" s="31"/>
      <c r="G12" s="31"/>
      <c r="H12" s="32"/>
    </row>
    <row r="13" spans="2:17" s="27" customFormat="1" ht="32.25" customHeight="1">
      <c r="B13" s="355"/>
      <c r="C13" s="356"/>
      <c r="D13" s="30"/>
      <c r="E13" s="30"/>
      <c r="F13" s="31"/>
      <c r="G13" s="31"/>
      <c r="H13" s="32"/>
    </row>
    <row r="14" spans="2:17" s="27" customFormat="1" ht="32.25" customHeight="1">
      <c r="B14" s="355"/>
      <c r="C14" s="356"/>
      <c r="D14" s="30"/>
      <c r="E14" s="30"/>
      <c r="F14" s="31"/>
      <c r="G14" s="31"/>
      <c r="H14" s="32"/>
    </row>
    <row r="15" spans="2:17" s="27" customFormat="1" ht="32.25" customHeight="1" thickBot="1">
      <c r="B15" s="349"/>
      <c r="C15" s="350"/>
      <c r="D15" s="33"/>
      <c r="E15" s="33"/>
      <c r="F15" s="34"/>
      <c r="G15" s="34"/>
      <c r="H15" s="32"/>
    </row>
    <row r="16" spans="2:17" s="27" customFormat="1" ht="32.25" customHeight="1" thickTop="1" thickBot="1">
      <c r="B16" s="349" t="s">
        <v>88</v>
      </c>
      <c r="C16" s="350"/>
      <c r="D16" s="35">
        <v>460</v>
      </c>
      <c r="E16" s="35">
        <v>400</v>
      </c>
      <c r="F16" s="36"/>
      <c r="G16" s="36"/>
      <c r="H16" s="37"/>
    </row>
    <row r="17" spans="2:9" s="27" customFormat="1" ht="32.25" customHeight="1" thickTop="1">
      <c r="B17" s="351" t="s">
        <v>89</v>
      </c>
      <c r="C17" s="352"/>
      <c r="D17" s="38" t="s">
        <v>46</v>
      </c>
      <c r="E17" s="38" t="s">
        <v>46</v>
      </c>
      <c r="F17" s="39"/>
      <c r="G17" s="39"/>
      <c r="H17" s="26"/>
    </row>
    <row r="18" spans="2:9" s="27" customFormat="1" ht="32.25" customHeight="1">
      <c r="B18" s="343" t="s">
        <v>120</v>
      </c>
      <c r="C18" s="344"/>
      <c r="D18" s="40">
        <v>200</v>
      </c>
      <c r="E18" s="40">
        <v>205</v>
      </c>
      <c r="F18" s="41"/>
      <c r="G18" s="41"/>
      <c r="H18" s="42"/>
    </row>
    <row r="19" spans="2:9" s="27" customFormat="1" ht="32.25" customHeight="1">
      <c r="B19" s="347" t="s">
        <v>90</v>
      </c>
      <c r="C19" s="348"/>
      <c r="D19" s="49">
        <f>ROUND(D16*D18/0.84/1000,2)</f>
        <v>109.52</v>
      </c>
      <c r="E19" s="49">
        <f>ROUND(E16*E18/0.84/1000,2)</f>
        <v>97.62</v>
      </c>
      <c r="F19" s="50">
        <f>F16*F18/0.84/1000</f>
        <v>0</v>
      </c>
      <c r="G19" s="50">
        <f>G16*G18/0.84/1000</f>
        <v>0</v>
      </c>
      <c r="H19" s="43"/>
    </row>
    <row r="20" spans="2:9" s="27" customFormat="1" ht="32.25" customHeight="1">
      <c r="B20" s="353" t="s">
        <v>91</v>
      </c>
      <c r="C20" s="354"/>
      <c r="D20" s="327">
        <f>(D19-E19)/D19</f>
        <v>0.10865595325054778</v>
      </c>
      <c r="E20" s="328"/>
      <c r="F20" s="331" t="e">
        <f>(F19-G19)/F19</f>
        <v>#DIV/0!</v>
      </c>
      <c r="G20" s="332"/>
      <c r="H20" s="44"/>
    </row>
    <row r="21" spans="2:9" s="27" customFormat="1" ht="32.25" customHeight="1">
      <c r="B21" s="351"/>
      <c r="C21" s="352"/>
      <c r="D21" s="329"/>
      <c r="E21" s="330"/>
      <c r="F21" s="333"/>
      <c r="G21" s="334"/>
      <c r="H21" s="44"/>
    </row>
    <row r="22" spans="2:9" ht="20.100000000000001" customHeight="1">
      <c r="B22" s="19"/>
      <c r="C22" s="16"/>
      <c r="D22" s="7"/>
      <c r="E22" s="7"/>
      <c r="F22" s="7"/>
      <c r="G22" s="7"/>
      <c r="H22" s="7"/>
    </row>
    <row r="23" spans="2:9" s="4" customFormat="1" ht="18.75" customHeight="1">
      <c r="B23" s="11" t="s">
        <v>93</v>
      </c>
      <c r="D23" s="6"/>
      <c r="E23" s="9"/>
      <c r="F23" s="9"/>
      <c r="G23" s="9"/>
      <c r="H23" s="9"/>
      <c r="I23" s="20"/>
    </row>
    <row r="24" spans="2:9" s="4" customFormat="1" ht="18.75" customHeight="1">
      <c r="B24" s="11"/>
      <c r="C24" s="5"/>
      <c r="D24" s="6"/>
      <c r="E24" s="6"/>
      <c r="F24" s="6"/>
      <c r="G24" s="6"/>
      <c r="H24" s="6"/>
    </row>
    <row r="25" spans="2:9" s="4" customFormat="1" ht="18.75" customHeight="1">
      <c r="B25" s="11" t="s">
        <v>109</v>
      </c>
      <c r="C25" s="5"/>
      <c r="D25" s="6"/>
    </row>
    <row r="26" spans="2:9" s="4" customFormat="1" ht="18.75" customHeight="1">
      <c r="B26" s="11" t="s">
        <v>21</v>
      </c>
      <c r="D26" s="6"/>
    </row>
    <row r="27" spans="2:9" s="4" customFormat="1" ht="18.75" customHeight="1">
      <c r="B27" s="11"/>
      <c r="D27" s="6"/>
    </row>
    <row r="28" spans="2:9" s="4" customFormat="1" ht="18.75" customHeight="1">
      <c r="B28" s="11" t="s">
        <v>94</v>
      </c>
      <c r="D28" s="6"/>
    </row>
    <row r="29" spans="2:9" s="4" customFormat="1" ht="18.75" customHeight="1">
      <c r="B29" s="11"/>
      <c r="D29" s="6"/>
    </row>
    <row r="30" spans="2:9" s="4" customFormat="1" ht="18.75" customHeight="1">
      <c r="B30" s="11" t="s">
        <v>12</v>
      </c>
      <c r="D30" s="6"/>
    </row>
    <row r="31" spans="2:9" s="4" customFormat="1" ht="18.75" customHeight="1">
      <c r="B31" s="11" t="s">
        <v>13</v>
      </c>
      <c r="D31" s="6"/>
      <c r="E31" s="6"/>
      <c r="F31" s="6"/>
      <c r="G31" s="6"/>
      <c r="H31" s="6"/>
    </row>
    <row r="32" spans="2:9" s="4" customFormat="1" ht="18.75" customHeight="1">
      <c r="B32" s="11" t="s">
        <v>106</v>
      </c>
      <c r="D32" s="6"/>
      <c r="E32" s="6"/>
      <c r="F32" s="6"/>
      <c r="G32" s="6"/>
      <c r="H32" s="6"/>
    </row>
    <row r="33" spans="2:23" ht="15" customHeight="1">
      <c r="C33" s="4"/>
      <c r="D33" s="6"/>
      <c r="E33" s="4"/>
      <c r="F33" s="4"/>
      <c r="G33" s="4"/>
      <c r="H33" s="4"/>
      <c r="I33" s="4"/>
    </row>
    <row r="34" spans="2:23" ht="15" customHeight="1">
      <c r="B34" s="54"/>
      <c r="C34" s="54"/>
      <c r="D34" s="54"/>
      <c r="E34" s="54"/>
      <c r="F34" s="55"/>
      <c r="G34" s="55"/>
      <c r="H34" s="55"/>
    </row>
    <row r="35" spans="2:23" ht="21" customHeight="1">
      <c r="B35" s="1"/>
      <c r="C35" s="5" t="s">
        <v>18</v>
      </c>
    </row>
    <row r="36" spans="2:23" ht="21" customHeight="1">
      <c r="B36" s="1"/>
      <c r="C36" s="5" t="s">
        <v>68</v>
      </c>
    </row>
    <row r="37" spans="2:23" ht="21" customHeight="1">
      <c r="B37" s="1"/>
      <c r="C37" s="5"/>
      <c r="N37" s="1" ph="1"/>
      <c r="O37" s="1" ph="1"/>
      <c r="P37" s="1" ph="1"/>
      <c r="Q37" s="1" ph="1"/>
      <c r="R37" s="1" ph="1"/>
      <c r="T37" s="1" ph="1"/>
      <c r="U37" s="1" ph="1"/>
      <c r="V37" s="1" ph="1"/>
      <c r="W37" s="1" ph="1"/>
    </row>
    <row r="38" spans="2:23" ht="21" customHeight="1">
      <c r="B38" s="1"/>
      <c r="C38" s="6" t="s">
        <v>60</v>
      </c>
    </row>
    <row r="39" spans="2:23" ht="21" customHeight="1">
      <c r="B39" s="1"/>
      <c r="C39" s="6" t="s">
        <v>14</v>
      </c>
    </row>
    <row r="40" spans="2:23" ht="12" customHeight="1">
      <c r="B40" s="1"/>
      <c r="C40" s="6"/>
      <c r="N40" s="1" ph="1"/>
      <c r="O40" s="1" ph="1"/>
      <c r="P40" s="1" ph="1"/>
      <c r="Q40" s="1" ph="1"/>
      <c r="R40" s="1" ph="1"/>
      <c r="T40" s="1" ph="1"/>
      <c r="U40" s="1" ph="1"/>
      <c r="V40" s="1" ph="1"/>
      <c r="W40" s="1" ph="1"/>
    </row>
    <row r="41" spans="2:23" ht="21" customHeight="1">
      <c r="B41" s="1"/>
      <c r="C41" s="284" t="s">
        <v>69</v>
      </c>
      <c r="D41" s="284"/>
    </row>
    <row r="42" spans="2:23" ht="36" customHeight="1">
      <c r="B42" s="1"/>
      <c r="C42" s="6"/>
      <c r="D42" s="51" t="s">
        <v>143</v>
      </c>
      <c r="E42" s="279"/>
      <c r="F42" s="279"/>
      <c r="G42" s="57"/>
      <c r="H42" s="52"/>
    </row>
    <row r="43" spans="2:23" ht="56.25" customHeight="1">
      <c r="B43" s="1"/>
      <c r="C43" s="280" t="s">
        <v>144</v>
      </c>
      <c r="D43" s="280"/>
      <c r="E43" s="279"/>
      <c r="F43" s="279"/>
      <c r="G43" s="53" t="s">
        <v>145</v>
      </c>
      <c r="N43" s="1" ph="1"/>
      <c r="O43" s="1" ph="1"/>
      <c r="P43" s="1" ph="1"/>
      <c r="Q43" s="1" ph="1"/>
      <c r="R43" s="1" ph="1"/>
      <c r="T43" s="1" ph="1"/>
      <c r="U43" s="1" ph="1"/>
      <c r="V43" s="1" ph="1"/>
      <c r="W43" s="1" ph="1"/>
    </row>
    <row r="44" spans="2:23" ht="21" customHeight="1">
      <c r="B44" s="1"/>
    </row>
    <row r="45" spans="2:23" ht="35.25" customHeight="1">
      <c r="K45" s="1" ph="1"/>
      <c r="L45" s="1" ph="1"/>
      <c r="N45" s="1" ph="1"/>
      <c r="O45" s="1" ph="1"/>
      <c r="P45" s="1" ph="1"/>
      <c r="Q45" s="1" ph="1"/>
      <c r="R45" s="1" ph="1"/>
      <c r="T45" s="1" ph="1"/>
      <c r="U45" s="1" ph="1"/>
      <c r="V45" s="1" ph="1"/>
      <c r="W45" s="1" ph="1"/>
    </row>
    <row r="46" spans="2:23" ht="26.25">
      <c r="K46" s="1" ph="1"/>
      <c r="L46" s="1" ph="1"/>
      <c r="N46" s="1" ph="1"/>
      <c r="O46" s="1" ph="1"/>
      <c r="P46" s="1" ph="1"/>
      <c r="Q46" s="1" ph="1"/>
      <c r="R46" s="1" ph="1"/>
      <c r="T46" s="1" ph="1"/>
      <c r="U46" s="1" ph="1"/>
      <c r="V46" s="1" ph="1"/>
      <c r="W46" s="1" ph="1"/>
    </row>
    <row r="47" spans="2:23" ht="26.25">
      <c r="K47" s="1" ph="1"/>
      <c r="L47" s="1" ph="1"/>
      <c r="N47" s="1" ph="1"/>
      <c r="O47" s="1" ph="1"/>
      <c r="P47" s="1" ph="1"/>
      <c r="Q47" s="1" ph="1"/>
      <c r="R47" s="1" ph="1"/>
      <c r="T47" s="1" ph="1"/>
      <c r="U47" s="1" ph="1"/>
      <c r="V47" s="1" ph="1"/>
      <c r="W47" s="1" ph="1"/>
    </row>
    <row r="48" spans="2:23" ht="26.25">
      <c r="K48" s="1" ph="1"/>
      <c r="L48" s="1" ph="1"/>
      <c r="N48" s="1" ph="1"/>
      <c r="O48" s="1" ph="1"/>
      <c r="P48" s="1" ph="1"/>
      <c r="Q48" s="1" ph="1"/>
      <c r="R48" s="1" ph="1"/>
      <c r="T48" s="1" ph="1"/>
      <c r="U48" s="1" ph="1"/>
      <c r="V48" s="1" ph="1"/>
      <c r="W48" s="1" ph="1"/>
    </row>
    <row r="49" spans="11:23" ht="26.25">
      <c r="K49" s="1" ph="1"/>
      <c r="L49" s="1" ph="1"/>
      <c r="N49" s="1" ph="1"/>
      <c r="O49" s="1" ph="1"/>
      <c r="P49" s="1" ph="1"/>
      <c r="Q49" s="1" ph="1"/>
      <c r="R49" s="1" ph="1"/>
      <c r="T49" s="1" ph="1"/>
      <c r="U49" s="1" ph="1"/>
      <c r="V49" s="1" ph="1"/>
      <c r="W49" s="1" ph="1"/>
    </row>
    <row r="51" spans="11:23" ht="26.25">
      <c r="K51" s="1" ph="1"/>
      <c r="L51" s="1" ph="1"/>
      <c r="N51" s="1" ph="1"/>
      <c r="O51" s="1" ph="1"/>
      <c r="P51" s="1" ph="1"/>
      <c r="Q51" s="1" ph="1"/>
      <c r="R51" s="1" ph="1"/>
      <c r="T51" s="1" ph="1"/>
      <c r="U51" s="1" ph="1"/>
      <c r="V51" s="1" ph="1"/>
      <c r="W51" s="1" ph="1"/>
    </row>
    <row r="52" spans="11:23" ht="26.25">
      <c r="K52" s="1" ph="1"/>
      <c r="L52" s="1" ph="1"/>
      <c r="N52" s="1" ph="1"/>
      <c r="O52" s="1" ph="1"/>
      <c r="P52" s="1" ph="1"/>
      <c r="Q52" s="1" ph="1"/>
      <c r="R52" s="1" ph="1"/>
      <c r="T52" s="1" ph="1"/>
      <c r="U52" s="1" ph="1"/>
      <c r="V52" s="1" ph="1"/>
      <c r="W52" s="1" ph="1"/>
    </row>
    <row r="53" spans="11:23" ht="26.25">
      <c r="K53" s="1" ph="1"/>
      <c r="L53" s="1" ph="1"/>
      <c r="N53" s="1" ph="1"/>
      <c r="O53" s="1" ph="1"/>
      <c r="P53" s="1" ph="1"/>
      <c r="Q53" s="1" ph="1"/>
      <c r="R53" s="1" ph="1"/>
      <c r="T53" s="1" ph="1"/>
      <c r="U53" s="1" ph="1"/>
      <c r="V53" s="1" ph="1"/>
      <c r="W53" s="1" ph="1"/>
    </row>
    <row r="54" spans="11:23" ht="26.25">
      <c r="K54" s="1" ph="1"/>
      <c r="L54" s="1" ph="1"/>
      <c r="N54" s="1" ph="1"/>
      <c r="O54" s="1" ph="1"/>
      <c r="P54" s="1" ph="1"/>
      <c r="Q54" s="1" ph="1"/>
      <c r="R54" s="1" ph="1"/>
      <c r="T54" s="1" ph="1"/>
      <c r="U54" s="1" ph="1"/>
      <c r="V54" s="1" ph="1"/>
      <c r="W54" s="1" ph="1"/>
    </row>
  </sheetData>
  <mergeCells count="20">
    <mergeCell ref="B17:C17"/>
    <mergeCell ref="B9:C15"/>
    <mergeCell ref="B20:C21"/>
    <mergeCell ref="E42:F42"/>
    <mergeCell ref="E43:F43"/>
    <mergeCell ref="C43:D43"/>
    <mergeCell ref="B3:G3"/>
    <mergeCell ref="B4:G4"/>
    <mergeCell ref="D20:E21"/>
    <mergeCell ref="F20:G21"/>
    <mergeCell ref="D7:E7"/>
    <mergeCell ref="D6:E6"/>
    <mergeCell ref="F7:G7"/>
    <mergeCell ref="F6:G6"/>
    <mergeCell ref="B18:C18"/>
    <mergeCell ref="B6:B7"/>
    <mergeCell ref="B19:C19"/>
    <mergeCell ref="B16:C16"/>
    <mergeCell ref="C41:D41"/>
    <mergeCell ref="B8:C8"/>
  </mergeCells>
  <phoneticPr fontId="1"/>
  <printOptions horizontalCentered="1"/>
  <pageMargins left="0.39370078740157483" right="0.39370078740157483" top="0.62992125984251968" bottom="0.39370078740157483" header="0.31496062992125984" footer="0.31496062992125984"/>
  <pageSetup paperSize="9" scale="61" orientation="portrait" r:id="rId1"/>
  <headerFooter alignWithMargins="0">
    <oddHeader>&amp;R⚓</oddHeader>
  </headerFooter>
  <ignoredErrors>
    <ignoredError sqref="D20:G21"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3214-E7F2-478F-B86A-E85A36DD0011}">
  <sheetPr>
    <pageSetUpPr fitToPage="1"/>
  </sheetPr>
  <dimension ref="B2:V59"/>
  <sheetViews>
    <sheetView showGridLines="0" showZeros="0" zoomScaleNormal="100" zoomScaleSheetLayoutView="85" workbookViewId="0">
      <selection activeCell="B7" sqref="B7:B12"/>
    </sheetView>
  </sheetViews>
  <sheetFormatPr defaultColWidth="9" defaultRowHeight="18.75"/>
  <cols>
    <col min="1" max="1" width="1.375" style="60" customWidth="1"/>
    <col min="2" max="2" width="21.125" style="60" customWidth="1"/>
    <col min="3" max="3" width="16.125" style="60" customWidth="1"/>
    <col min="4" max="6" width="15.125" style="60" customWidth="1"/>
    <col min="7" max="7" width="16.375" style="60" customWidth="1"/>
    <col min="8" max="8" width="19.125" style="60" customWidth="1"/>
    <col min="9" max="10" width="12.5" style="60" customWidth="1"/>
    <col min="11" max="11" width="22" style="60" customWidth="1"/>
    <col min="12" max="12" width="21.25" style="60" customWidth="1"/>
    <col min="13" max="13" width="12.5" style="60" customWidth="1"/>
    <col min="14" max="14" width="18.875" style="60" customWidth="1"/>
    <col min="15" max="16384" width="9" style="60"/>
  </cols>
  <sheetData>
    <row r="2" spans="2:15">
      <c r="M2" s="61" t="s">
        <v>66</v>
      </c>
      <c r="O2" s="61"/>
    </row>
    <row r="3" spans="2:15" ht="24.75" customHeight="1">
      <c r="B3" s="357" t="s">
        <v>51</v>
      </c>
      <c r="C3" s="357"/>
      <c r="D3" s="357"/>
      <c r="E3" s="357"/>
      <c r="F3" s="357"/>
      <c r="G3" s="357"/>
      <c r="H3" s="357"/>
      <c r="I3" s="357"/>
      <c r="J3" s="357"/>
      <c r="K3" s="357"/>
      <c r="L3" s="357"/>
      <c r="M3" s="357"/>
      <c r="N3" s="74"/>
      <c r="O3" s="74"/>
    </row>
    <row r="4" spans="2:15" ht="24.75" customHeight="1">
      <c r="B4" s="357" t="s">
        <v>72</v>
      </c>
      <c r="C4" s="357"/>
      <c r="D4" s="357"/>
      <c r="E4" s="357"/>
      <c r="F4" s="357"/>
      <c r="G4" s="357"/>
      <c r="H4" s="357"/>
      <c r="I4" s="357"/>
      <c r="J4" s="357"/>
      <c r="K4" s="357"/>
      <c r="L4" s="357"/>
      <c r="M4" s="357"/>
      <c r="N4" s="74"/>
      <c r="O4" s="74"/>
    </row>
    <row r="6" spans="2:15" s="73" customFormat="1" ht="69.95" customHeight="1">
      <c r="B6" s="63" t="s">
        <v>107</v>
      </c>
      <c r="C6" s="75"/>
      <c r="D6" s="65" t="s">
        <v>76</v>
      </c>
      <c r="E6" s="65" t="s">
        <v>95</v>
      </c>
      <c r="F6" s="65" t="s">
        <v>96</v>
      </c>
      <c r="G6" s="65" t="s">
        <v>151</v>
      </c>
      <c r="H6" s="65" t="s">
        <v>152</v>
      </c>
      <c r="I6" s="65" t="s">
        <v>153</v>
      </c>
      <c r="J6" s="65" t="s">
        <v>154</v>
      </c>
      <c r="K6" s="65" t="s">
        <v>155</v>
      </c>
      <c r="L6" s="65" t="s">
        <v>156</v>
      </c>
      <c r="M6" s="64" t="s">
        <v>0</v>
      </c>
    </row>
    <row r="7" spans="2:15" s="73" customFormat="1" ht="39.950000000000003" customHeight="1">
      <c r="B7" s="358" t="s">
        <v>176</v>
      </c>
      <c r="C7" s="76" t="s">
        <v>150</v>
      </c>
      <c r="D7" s="76"/>
      <c r="E7" s="76"/>
      <c r="F7" s="76"/>
      <c r="G7" s="77"/>
      <c r="H7" s="78"/>
      <c r="I7" s="78"/>
      <c r="J7" s="79"/>
      <c r="K7" s="59">
        <f t="shared" ref="K7:K12" si="0">ROUND(H7*J7,3)</f>
        <v>0</v>
      </c>
      <c r="L7" s="359" t="e">
        <f>(K9-K12)/K9</f>
        <v>#DIV/0!</v>
      </c>
      <c r="M7" s="362"/>
    </row>
    <row r="8" spans="2:15" s="73" customFormat="1" ht="39.950000000000003" customHeight="1">
      <c r="B8" s="315"/>
      <c r="C8" s="99" t="s">
        <v>161</v>
      </c>
      <c r="D8" s="76"/>
      <c r="E8" s="76"/>
      <c r="F8" s="76"/>
      <c r="G8" s="77"/>
      <c r="H8" s="78"/>
      <c r="I8" s="78"/>
      <c r="J8" s="79"/>
      <c r="K8" s="59">
        <f t="shared" si="0"/>
        <v>0</v>
      </c>
      <c r="L8" s="360"/>
      <c r="M8" s="362"/>
    </row>
    <row r="9" spans="2:15" s="73" customFormat="1" ht="39.950000000000003" customHeight="1" thickBot="1">
      <c r="B9" s="315"/>
      <c r="C9" s="80" t="s">
        <v>4</v>
      </c>
      <c r="D9" s="80"/>
      <c r="E9" s="80"/>
      <c r="F9" s="80"/>
      <c r="G9" s="81"/>
      <c r="H9" s="82"/>
      <c r="I9" s="80"/>
      <c r="J9" s="83"/>
      <c r="K9" s="58">
        <f t="shared" si="0"/>
        <v>0</v>
      </c>
      <c r="L9" s="360"/>
      <c r="M9" s="362"/>
    </row>
    <row r="10" spans="2:15" s="73" customFormat="1" ht="39.950000000000003" customHeight="1" thickTop="1">
      <c r="B10" s="315"/>
      <c r="C10" s="84" t="s">
        <v>2</v>
      </c>
      <c r="D10" s="84"/>
      <c r="E10" s="84"/>
      <c r="F10" s="84"/>
      <c r="G10" s="85"/>
      <c r="H10" s="78"/>
      <c r="I10" s="78"/>
      <c r="J10" s="79"/>
      <c r="K10" s="59">
        <f t="shared" si="0"/>
        <v>0</v>
      </c>
      <c r="L10" s="360"/>
      <c r="M10" s="362"/>
    </row>
    <row r="11" spans="2:15" s="73" customFormat="1" ht="39.950000000000003" customHeight="1">
      <c r="B11" s="315"/>
      <c r="C11" s="100" t="s">
        <v>160</v>
      </c>
      <c r="D11" s="76"/>
      <c r="E11" s="76"/>
      <c r="F11" s="76"/>
      <c r="G11" s="77"/>
      <c r="H11" s="78"/>
      <c r="I11" s="78"/>
      <c r="J11" s="79"/>
      <c r="K11" s="59">
        <f t="shared" si="0"/>
        <v>0</v>
      </c>
      <c r="L11" s="360"/>
      <c r="M11" s="362"/>
    </row>
    <row r="12" spans="2:15" s="73" customFormat="1" ht="39.950000000000003" customHeight="1">
      <c r="B12" s="316"/>
      <c r="C12" s="76" t="s">
        <v>5</v>
      </c>
      <c r="D12" s="76"/>
      <c r="E12" s="76"/>
      <c r="F12" s="76"/>
      <c r="G12" s="77"/>
      <c r="H12" s="78"/>
      <c r="I12" s="76"/>
      <c r="J12" s="86"/>
      <c r="K12" s="59">
        <f t="shared" si="0"/>
        <v>0</v>
      </c>
      <c r="L12" s="361"/>
      <c r="M12" s="362"/>
    </row>
    <row r="13" spans="2:15" s="73" customFormat="1" ht="13.5" customHeight="1">
      <c r="M13" s="87"/>
      <c r="N13" s="87"/>
    </row>
    <row r="14" spans="2:15" s="73" customFormat="1" ht="19.5">
      <c r="B14" s="88"/>
      <c r="C14" s="363" t="s">
        <v>6</v>
      </c>
      <c r="D14" s="363" t="s">
        <v>9</v>
      </c>
      <c r="E14" s="363" t="s">
        <v>6</v>
      </c>
      <c r="F14" s="365" t="s">
        <v>9</v>
      </c>
      <c r="I14" s="72"/>
      <c r="J14" s="72"/>
      <c r="K14" s="72"/>
      <c r="L14" s="72"/>
    </row>
    <row r="15" spans="2:15" s="73" customFormat="1" ht="19.5">
      <c r="B15" s="88"/>
      <c r="C15" s="364"/>
      <c r="D15" s="364"/>
      <c r="E15" s="364"/>
      <c r="F15" s="365"/>
      <c r="I15" s="72"/>
      <c r="J15" s="72"/>
      <c r="K15" s="72"/>
      <c r="L15" s="72"/>
    </row>
    <row r="16" spans="2:15" s="73" customFormat="1" ht="19.5">
      <c r="C16" s="363" t="s">
        <v>7</v>
      </c>
      <c r="D16" s="363">
        <v>0.89</v>
      </c>
      <c r="E16" s="363" t="s">
        <v>10</v>
      </c>
      <c r="F16" s="365">
        <v>0.99</v>
      </c>
      <c r="G16" s="88"/>
      <c r="I16" s="72"/>
      <c r="J16" s="72"/>
      <c r="L16" s="72"/>
    </row>
    <row r="17" spans="2:22" s="73" customFormat="1" ht="19.5">
      <c r="C17" s="364"/>
      <c r="D17" s="364"/>
      <c r="E17" s="364"/>
      <c r="F17" s="365"/>
      <c r="G17" s="88"/>
      <c r="I17" s="72"/>
      <c r="J17" s="72"/>
      <c r="L17" s="72"/>
    </row>
    <row r="18" spans="2:22" s="73" customFormat="1" ht="19.5">
      <c r="C18" s="363" t="s">
        <v>8</v>
      </c>
      <c r="D18" s="363">
        <v>0.95</v>
      </c>
      <c r="E18" s="363" t="s">
        <v>11</v>
      </c>
      <c r="F18" s="365">
        <v>1.01</v>
      </c>
      <c r="G18" s="88"/>
      <c r="I18" s="72"/>
      <c r="J18" s="72"/>
      <c r="L18" s="72"/>
    </row>
    <row r="19" spans="2:22" s="73" customFormat="1" ht="19.5">
      <c r="C19" s="364"/>
      <c r="D19" s="364"/>
      <c r="E19" s="364"/>
      <c r="F19" s="365"/>
      <c r="G19" s="72"/>
      <c r="I19" s="72"/>
      <c r="L19" s="72"/>
    </row>
    <row r="20" spans="2:22" ht="19.5">
      <c r="C20" s="89"/>
      <c r="G20" s="89"/>
      <c r="I20" s="89"/>
      <c r="L20" s="89"/>
      <c r="N20" s="73"/>
    </row>
    <row r="21" spans="2:22" ht="18.75" customHeight="1">
      <c r="B21" s="90" t="s">
        <v>157</v>
      </c>
      <c r="C21" s="89"/>
      <c r="D21" s="89"/>
      <c r="E21" s="89"/>
      <c r="F21" s="89"/>
      <c r="G21" s="89"/>
      <c r="I21" s="89"/>
      <c r="L21" s="89"/>
      <c r="N21" s="73"/>
    </row>
    <row r="22" spans="2:22" ht="18.75" customHeight="1">
      <c r="B22" s="91" t="s">
        <v>21</v>
      </c>
      <c r="C22" s="89"/>
      <c r="G22" s="89"/>
      <c r="I22" s="89"/>
      <c r="L22" s="89"/>
      <c r="N22" s="73"/>
    </row>
    <row r="23" spans="2:22" ht="18.75" customHeight="1">
      <c r="B23" s="91" t="s">
        <v>158</v>
      </c>
      <c r="N23" s="73"/>
    </row>
    <row r="24" spans="2:22" s="102" customFormat="1" ht="18.75" customHeight="1">
      <c r="B24" s="104" t="s">
        <v>162</v>
      </c>
      <c r="C24" s="101"/>
      <c r="G24" s="101"/>
      <c r="N24" s="103"/>
    </row>
    <row r="25" spans="2:22" s="102" customFormat="1" ht="18.75" customHeight="1">
      <c r="B25" s="104" t="s">
        <v>163</v>
      </c>
      <c r="C25" s="101"/>
      <c r="G25" s="101"/>
      <c r="N25" s="103"/>
    </row>
    <row r="26" spans="2:22" ht="18.75" customHeight="1">
      <c r="B26" s="91"/>
      <c r="C26" s="89"/>
      <c r="G26" s="89"/>
      <c r="N26" s="73"/>
    </row>
    <row r="27" spans="2:22" ht="18.75" customHeight="1">
      <c r="B27" s="91" t="s">
        <v>12</v>
      </c>
      <c r="N27" s="73"/>
    </row>
    <row r="28" spans="2:22" ht="18.75" customHeight="1">
      <c r="B28" s="91" t="s">
        <v>13</v>
      </c>
      <c r="C28" s="89"/>
      <c r="G28" s="89"/>
      <c r="N28" s="73"/>
    </row>
    <row r="29" spans="2:22" ht="18.75" customHeight="1">
      <c r="B29" s="91" t="s">
        <v>159</v>
      </c>
      <c r="G29" s="89"/>
      <c r="N29" s="73"/>
    </row>
    <row r="30" spans="2:22" ht="18.75" customHeight="1">
      <c r="B30" s="91" t="s">
        <v>63</v>
      </c>
    </row>
    <row r="31" spans="2:22" ht="18.75" customHeight="1">
      <c r="B31" s="91"/>
    </row>
    <row r="32" spans="2:22" ht="15" customHeight="1">
      <c r="B32" s="92"/>
      <c r="C32" s="92"/>
      <c r="D32" s="92"/>
      <c r="E32" s="92"/>
      <c r="F32" s="93"/>
      <c r="G32" s="93"/>
      <c r="H32" s="93"/>
      <c r="I32" s="93"/>
      <c r="J32" s="93"/>
      <c r="K32" s="93"/>
      <c r="L32" s="94"/>
      <c r="M32" s="94"/>
      <c r="P32" s="60" ph="1"/>
      <c r="Q32" s="60" ph="1"/>
      <c r="R32" s="60" ph="1"/>
      <c r="S32" s="60" ph="1"/>
      <c r="T32" s="60" ph="1"/>
      <c r="U32" s="60" ph="1"/>
      <c r="V32" s="60" ph="1"/>
    </row>
    <row r="33" spans="3:22" ht="21" customHeight="1">
      <c r="C33" s="88" t="s">
        <v>18</v>
      </c>
    </row>
    <row r="34" spans="3:22" ht="21" customHeight="1">
      <c r="C34" s="88" t="s">
        <v>68</v>
      </c>
    </row>
    <row r="35" spans="3:22" ht="15" customHeight="1">
      <c r="C35" s="88"/>
      <c r="L35" s="60" ph="1"/>
      <c r="M35" s="60" ph="1"/>
      <c r="N35" s="60" ph="1"/>
      <c r="O35" s="60" ph="1"/>
      <c r="P35" s="60" ph="1"/>
      <c r="R35" s="60" ph="1"/>
      <c r="S35" s="60" ph="1"/>
      <c r="T35" s="60" ph="1"/>
      <c r="U35" s="60" ph="1"/>
      <c r="V35" s="60" ph="1"/>
    </row>
    <row r="36" spans="3:22" ht="21" customHeight="1">
      <c r="C36" s="72" t="s">
        <v>60</v>
      </c>
    </row>
    <row r="37" spans="3:22" ht="21" customHeight="1">
      <c r="C37" s="72" t="s">
        <v>14</v>
      </c>
    </row>
    <row r="38" spans="3:22" ht="21" customHeight="1">
      <c r="C38" s="72"/>
      <c r="L38" s="60" ph="1"/>
      <c r="M38" s="60" ph="1"/>
      <c r="N38" s="60" ph="1"/>
      <c r="O38" s="60" ph="1"/>
      <c r="P38" s="60" ph="1"/>
      <c r="R38" s="60" ph="1"/>
      <c r="S38" s="60" ph="1"/>
      <c r="T38" s="60" ph="1"/>
      <c r="U38" s="60" ph="1"/>
      <c r="V38" s="60" ph="1"/>
    </row>
    <row r="39" spans="3:22" ht="21" customHeight="1">
      <c r="C39" s="368" t="s">
        <v>69</v>
      </c>
      <c r="D39" s="368"/>
    </row>
    <row r="40" spans="3:22" ht="36" customHeight="1">
      <c r="C40" s="72"/>
      <c r="D40" s="95" t="s">
        <v>143</v>
      </c>
      <c r="E40" s="369"/>
      <c r="F40" s="369"/>
      <c r="G40" s="369"/>
    </row>
    <row r="41" spans="3:22" ht="58.5" customHeight="1">
      <c r="C41" s="366" t="s">
        <v>144</v>
      </c>
      <c r="D41" s="366"/>
      <c r="E41" s="369"/>
      <c r="F41" s="369"/>
      <c r="G41" s="369"/>
      <c r="H41" s="97" t="s">
        <v>145</v>
      </c>
    </row>
    <row r="42" spans="3:22" ht="36" customHeight="1">
      <c r="C42" s="96"/>
      <c r="D42" s="96"/>
      <c r="E42" s="98"/>
      <c r="F42" s="98"/>
      <c r="G42" s="97"/>
    </row>
    <row r="43" spans="3:22" ht="21" customHeight="1">
      <c r="C43" s="366"/>
      <c r="D43" s="366"/>
      <c r="E43" s="367"/>
      <c r="F43" s="367"/>
      <c r="G43" s="97"/>
    </row>
    <row r="44" spans="3:22" ht="21" customHeight="1">
      <c r="C44" s="96"/>
      <c r="D44" s="96"/>
      <c r="E44" s="98"/>
      <c r="F44" s="98"/>
      <c r="G44" s="97"/>
    </row>
    <row r="45" spans="3:22" ht="21" customHeight="1">
      <c r="L45" s="60" ph="1"/>
      <c r="M45" s="60" ph="1"/>
      <c r="N45" s="60" ph="1"/>
      <c r="O45" s="60" ph="1"/>
      <c r="P45" s="60" ph="1"/>
      <c r="R45" s="60" ph="1"/>
      <c r="S45" s="60" ph="1"/>
      <c r="T45" s="60" ph="1"/>
      <c r="U45" s="60" ph="1"/>
      <c r="V45" s="60" ph="1"/>
    </row>
    <row r="46" spans="3:22" ht="46.5" customHeight="1"/>
    <row r="55" spans="16:22" ht="26.25">
      <c r="P55" s="60" ph="1"/>
      <c r="Q55" s="60" ph="1"/>
      <c r="R55" s="60" ph="1"/>
      <c r="S55" s="60" ph="1"/>
      <c r="T55" s="60" ph="1"/>
      <c r="U55" s="60" ph="1"/>
      <c r="V55" s="60" ph="1"/>
    </row>
    <row r="59" spans="16:22" ht="26.25">
      <c r="P59" s="60" ph="1"/>
      <c r="Q59" s="60" ph="1"/>
      <c r="R59" s="60" ph="1"/>
      <c r="S59" s="60" ph="1"/>
      <c r="T59" s="60" ph="1"/>
      <c r="U59" s="60" ph="1"/>
      <c r="V59" s="60" ph="1"/>
    </row>
  </sheetData>
  <mergeCells count="24">
    <mergeCell ref="C41:D41"/>
    <mergeCell ref="C43:D43"/>
    <mergeCell ref="E43:F43"/>
    <mergeCell ref="C18:C19"/>
    <mergeCell ref="D18:D19"/>
    <mergeCell ref="E18:E19"/>
    <mergeCell ref="F18:F19"/>
    <mergeCell ref="C39:D39"/>
    <mergeCell ref="E41:G41"/>
    <mergeCell ref="E40:G40"/>
    <mergeCell ref="C14:C15"/>
    <mergeCell ref="D14:D15"/>
    <mergeCell ref="E14:E15"/>
    <mergeCell ref="F14:F15"/>
    <mergeCell ref="C16:C17"/>
    <mergeCell ref="D16:D17"/>
    <mergeCell ref="E16:E17"/>
    <mergeCell ref="F16:F17"/>
    <mergeCell ref="B3:M3"/>
    <mergeCell ref="B4:M4"/>
    <mergeCell ref="B7:B12"/>
    <mergeCell ref="L7:L12"/>
    <mergeCell ref="M7:M9"/>
    <mergeCell ref="M10:M12"/>
  </mergeCells>
  <phoneticPr fontId="1"/>
  <printOptions horizontalCentered="1"/>
  <pageMargins left="0.19685039370078741" right="0.19685039370078741" top="0.19685039370078741" bottom="0.19685039370078741" header="0.15748031496062992" footer="0.15748031496062992"/>
  <pageSetup paperSize="9" scale="57" orientation="landscape" r:id="rId1"/>
  <headerFooter alignWithMargins="0">
    <oddHeader>&amp;R⚓</oddHeader>
  </headerFooter>
  <ignoredErrors>
    <ignoredError sqref="L7" evalError="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船内機別添　１．4モード燃料消費量の比較</vt:lpstr>
      <vt:lpstr>船内機別添　２．連続出力時燃料消費量の比較</vt:lpstr>
      <vt:lpstr>船内機別添　３．経年劣化</vt:lpstr>
      <vt:lpstr>船外機様式</vt:lpstr>
      <vt:lpstr>船外機様式(2機→1機)</vt:lpstr>
      <vt:lpstr>船外機様式(2機→2機) </vt:lpstr>
      <vt:lpstr>発電機様式</vt:lpstr>
      <vt:lpstr>LED様式</vt:lpstr>
      <vt:lpstr>昆布乾燥機様式</vt:lpstr>
      <vt:lpstr>その他の機器</vt:lpstr>
      <vt:lpstr>その他の機器!Print_Area</vt:lpstr>
      <vt:lpstr>船外機様式!Print_Area</vt:lpstr>
      <vt:lpstr>'船外機様式(2機→1機)'!Print_Area</vt:lpstr>
      <vt:lpstr>'船外機様式(2機→2機) '!Print_Area</vt:lpstr>
      <vt:lpstr>'船内機別添　１．4モード燃料消費量の比較'!Print_Area</vt:lpstr>
      <vt:lpstr>'船内機別添　２．連続出力時燃料消費量の比較'!Print_Area</vt:lpstr>
      <vt:lpstr>'船内機別添　３．経年劣化'!Print_Area</vt:lpstr>
      <vt:lpstr>発電機様式!Print_Area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2025-11-17T05:30:48Z</cp:lastPrinted>
  <dcterms:created xsi:type="dcterms:W3CDTF">2006-02-23T07:11:53Z</dcterms:created>
  <dcterms:modified xsi:type="dcterms:W3CDTF">2025-12-05T08:16:20Z</dcterms:modified>
</cp:coreProperties>
</file>